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680719DC-245E-46BE-9B9A-D7EC58DCB4A4}" xr6:coauthVersionLast="47" xr6:coauthVersionMax="47" xr10:uidLastSave="{00000000-0000-0000-0000-000000000000}"/>
  <workbookProtection workbookAlgorithmName="SHA-512" workbookHashValue="y5V/emr7tpOi3L/12lSK3d6/J3zfwp84/GNP/QwxHlwzWyK3IMTuSKD1viLBk/k9EME0QLYdpm5ZW+nClfj4Fw==" workbookSaltValue="Qfb8rN3cu9D9EVXTk0v2fA==" workbookSpinCount="100000" lockStructure="1"/>
  <bookViews>
    <workbookView xWindow="3510" yWindow="780" windowWidth="19245" windowHeight="154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入力シート!$A$205</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5" i="1" l="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E190" i="1" l="1"/>
  <c r="I195" i="1" l="1"/>
  <c r="D114" i="1" l="1"/>
  <c r="D116" i="1" s="1"/>
  <c r="D118" i="1" s="1"/>
  <c r="D120" i="1" s="1"/>
  <c r="D122" i="1" s="1"/>
  <c r="D124" i="1" s="1"/>
  <c r="D126" i="1" s="1"/>
  <c r="A2" i="2" l="1"/>
  <c r="A1" i="2"/>
</calcChain>
</file>

<file path=xl/sharedStrings.xml><?xml version="1.0" encoding="utf-8"?>
<sst xmlns="http://schemas.openxmlformats.org/spreadsheetml/2006/main" count="328" uniqueCount="252">
  <si>
    <t>営業年数</t>
    <rPh sb="0" eb="2">
      <t>エイギョウ</t>
    </rPh>
    <rPh sb="2" eb="4">
      <t>ネンスウ</t>
    </rPh>
    <phoneticPr fontId="6"/>
  </si>
  <si>
    <t>区分</t>
    <rPh sb="0" eb="2">
      <t>クブン</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</si>
  <si>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</si>
  <si>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</si>
  <si>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</si>
  <si>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</si>
  <si>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</si>
  <si>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</si>
  <si>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</si>
  <si>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</si>
  <si>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年</t>
    <rPh sb="0" eb="1">
      <t>ネン</t>
    </rPh>
    <phoneticPr fontId="5"/>
  </si>
  <si>
    <t>流動比率（a/b×100）</t>
    <phoneticPr fontId="5"/>
  </si>
  <si>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</si>
  <si>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</si>
  <si>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フォーム印刷</t>
  </si>
  <si>
    <t>その他機器類</t>
  </si>
  <si>
    <t>その他</t>
  </si>
  <si>
    <t>営業品目</t>
    <phoneticPr fontId="5"/>
  </si>
  <si>
    <t>情報処理</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</si>
  <si>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</si>
  <si>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</si>
  <si>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</si>
  <si>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</si>
  <si>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</si>
  <si>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</si>
  <si>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</si>
  <si>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</si>
  <si>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</si>
  <si>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</si>
  <si>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</si>
  <si>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</si>
  <si>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</si>
  <si>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</si>
  <si>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</si>
  <si>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</si>
  <si>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</si>
  <si>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</si>
  <si>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</si>
  <si>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</si>
  <si>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</si>
  <si>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</si>
  <si>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</si>
  <si>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</si>
  <si>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</si>
  <si>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</si>
  <si>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</si>
  <si>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</si>
  <si>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</si>
  <si>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</si>
  <si>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</si>
  <si>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</si>
  <si>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</si>
  <si>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</si>
  <si>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</si>
  <si>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</si>
  <si>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</si>
  <si>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</si>
  <si>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</si>
  <si>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</si>
  <si>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</si>
  <si>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</si>
  <si>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</si>
  <si>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</si>
  <si>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</si>
  <si>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</si>
  <si>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</si>
  <si>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</si>
  <si>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</si>
  <si>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</si>
  <si>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</si>
  <si>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</si>
  <si>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</si>
  <si>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</si>
  <si>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</si>
  <si>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</si>
  <si>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</si>
  <si>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</si>
  <si>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南山城村 一般競争(指名競争)参加資格審査申請書【物品・役務等】</t>
    <rPh sb="0" eb="3">
      <t>ミナミヤマシロ</t>
    </rPh>
    <rPh sb="3" eb="4">
      <t>ムラ</t>
    </rPh>
    <rPh sb="5" eb="7">
      <t>イッパン</t>
    </rPh>
    <rPh sb="7" eb="9">
      <t>キョウソウ</t>
    </rPh>
    <rPh sb="10" eb="12">
      <t>シメイ</t>
    </rPh>
    <rPh sb="12" eb="14">
      <t>キョウソウ</t>
    </rPh>
    <rPh sb="25" eb="27">
      <t>ブッピン</t>
    </rPh>
    <rPh sb="28" eb="30">
      <t>エキム</t>
    </rPh>
    <rPh sb="30" eb="31">
      <t>トウ</t>
    </rPh>
    <phoneticPr fontId="5"/>
  </si>
  <si>
    <t>令和7・8年度において、南山城村で行われる物品・役務等に係る入札に参加する資格の審査を申請します。</t>
    <rPh sb="12" eb="13">
      <t>ミナミ</t>
    </rPh>
    <rPh sb="13" eb="15">
      <t>ヤマシロ</t>
    </rPh>
    <rPh sb="15" eb="16">
      <t>ムラ</t>
    </rPh>
    <rPh sb="21" eb="23">
      <t>ブッピン</t>
    </rPh>
    <rPh sb="24" eb="26">
      <t>エキム</t>
    </rPh>
    <rPh sb="26" eb="27">
      <t>トウ</t>
    </rPh>
    <phoneticPr fontId="5"/>
  </si>
  <si>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</si>
  <si>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</si>
  <si>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資本金</t>
    <rPh sb="0" eb="2">
      <t>シホン</t>
    </rPh>
    <rPh sb="2" eb="3">
      <t>キン</t>
    </rPh>
    <phoneticPr fontId="5"/>
  </si>
  <si>
    <t>自己資本金</t>
    <rPh sb="0" eb="2">
      <t>ジコ</t>
    </rPh>
    <rPh sb="2" eb="4">
      <t>シホン</t>
    </rPh>
    <rPh sb="4" eb="5">
      <t>キン</t>
    </rPh>
    <phoneticPr fontId="5"/>
  </si>
  <si>
    <t>常勤職員数</t>
    <rPh sb="0" eb="2">
      <t>ジョウキン</t>
    </rPh>
    <rPh sb="2" eb="4">
      <t>ショクイン</t>
    </rPh>
    <rPh sb="4" eb="5">
      <t>スウ</t>
    </rPh>
    <phoneticPr fontId="6"/>
  </si>
  <si>
    <t>経営状況</t>
    <rPh sb="0" eb="2">
      <t>ケイエイ</t>
    </rPh>
    <rPh sb="2" eb="4">
      <t>ジョウキョウ</t>
    </rPh>
    <phoneticPr fontId="5"/>
  </si>
  <si>
    <t>取引を希望する品目</t>
    <rPh sb="0" eb="2">
      <t>トリヒキ</t>
    </rPh>
    <rPh sb="3" eb="5">
      <t>キボウ</t>
    </rPh>
    <rPh sb="7" eb="9">
      <t>ヒンモク</t>
    </rPh>
    <phoneticPr fontId="6"/>
  </si>
  <si>
    <t>取引品目（業務等）</t>
    <phoneticPr fontId="5"/>
  </si>
  <si>
    <t>01印刷</t>
  </si>
  <si>
    <t>02図書</t>
  </si>
  <si>
    <t>03文房具</t>
  </si>
  <si>
    <t>04教材類</t>
  </si>
  <si>
    <t>05家具類</t>
  </si>
  <si>
    <t>06日用品</t>
  </si>
  <si>
    <t>07衣料</t>
  </si>
  <si>
    <t>08医療・衛生</t>
  </si>
  <si>
    <t>09広告・装飾</t>
  </si>
  <si>
    <t>10電気機械器具</t>
  </si>
  <si>
    <t>11精密機械</t>
  </si>
  <si>
    <t>12一般機械機具</t>
  </si>
  <si>
    <t>13輸送機</t>
  </si>
  <si>
    <t>14燃料類</t>
  </si>
  <si>
    <t>15農林水産用品</t>
  </si>
  <si>
    <t>16消防保安具</t>
  </si>
  <si>
    <t>17一般資材</t>
  </si>
  <si>
    <t>18水道用材料</t>
  </si>
  <si>
    <t>19役務提供</t>
  </si>
  <si>
    <t>20リース・レンタル</t>
  </si>
  <si>
    <t>21選挙用品</t>
  </si>
  <si>
    <t>22調査</t>
  </si>
  <si>
    <t>23情報処理</t>
  </si>
  <si>
    <t>24住宅関連</t>
  </si>
  <si>
    <t>99その他</t>
  </si>
  <si>
    <t>一般印刷</t>
  </si>
  <si>
    <t>特殊印刷（シール・ラベル・封筒）</t>
  </si>
  <si>
    <t>地図印刷（地図印刷・航空写真）</t>
  </si>
  <si>
    <t>法令印刷</t>
  </si>
  <si>
    <t>青写真・マイクロフィルム</t>
  </si>
  <si>
    <t>印刷製本</t>
  </si>
  <si>
    <t>図書出版</t>
  </si>
  <si>
    <t>図書・書籍販売</t>
  </si>
  <si>
    <t>文房具</t>
  </si>
  <si>
    <t>事務機器</t>
  </si>
  <si>
    <t>用紙類</t>
  </si>
  <si>
    <t>印章・ゴム印</t>
  </si>
  <si>
    <t>保育用品</t>
  </si>
  <si>
    <t>楽器・CD類</t>
  </si>
  <si>
    <t>スポーツ用品・体育器具</t>
  </si>
  <si>
    <t>玩具・娯楽用品</t>
  </si>
  <si>
    <t>大型遊具</t>
  </si>
  <si>
    <t>学校用備品</t>
  </si>
  <si>
    <t>スチール家具</t>
  </si>
  <si>
    <t>木製家具・ソファ等</t>
  </si>
  <si>
    <t>学校用家具</t>
  </si>
  <si>
    <t>建具・畳類</t>
  </si>
  <si>
    <t>美術・骨董品</t>
  </si>
  <si>
    <t>舞台大道具</t>
  </si>
  <si>
    <t>家庭用日用品</t>
  </si>
  <si>
    <t>給食用食器</t>
  </si>
  <si>
    <t>ガラス・プラスチック類</t>
  </si>
  <si>
    <t>テント・シート類</t>
  </si>
  <si>
    <t>皮革製品類</t>
  </si>
  <si>
    <t>塗料・塗装類</t>
  </si>
  <si>
    <t>ギフト用品・百貨店</t>
  </si>
  <si>
    <t>食料品</t>
  </si>
  <si>
    <t>寝具類</t>
  </si>
  <si>
    <t>被服・縫製</t>
  </si>
  <si>
    <t>衣料品</t>
  </si>
  <si>
    <t>靴・履物・帽子</t>
  </si>
  <si>
    <t>医療品・化粧品</t>
  </si>
  <si>
    <t>工業薬品</t>
  </si>
  <si>
    <t>農業薬品</t>
  </si>
  <si>
    <t>医療機材・器具</t>
  </si>
  <si>
    <t>衛生機材・器具</t>
  </si>
  <si>
    <t>封入封滅</t>
  </si>
  <si>
    <t>介護用品</t>
  </si>
  <si>
    <t>介護機器・器具</t>
  </si>
  <si>
    <t>看板・表示板・旗類</t>
  </si>
  <si>
    <t>カーテン・絨毯類</t>
  </si>
  <si>
    <t>記章類</t>
  </si>
  <si>
    <t>家庭用電気器具</t>
  </si>
  <si>
    <t>通信器具</t>
  </si>
  <si>
    <t>コンピューター・OA器具</t>
  </si>
  <si>
    <t>電気設備</t>
  </si>
  <si>
    <t>照明設備</t>
  </si>
  <si>
    <t>カメラ・写真材料</t>
  </si>
  <si>
    <t>時計・貴金属</t>
  </si>
  <si>
    <t>視聴覚機器</t>
  </si>
  <si>
    <t>計測機器</t>
  </si>
  <si>
    <t>公害・環境関係機器</t>
  </si>
  <si>
    <t>ボイラー・原動機</t>
  </si>
  <si>
    <t>農林水産機器</t>
  </si>
  <si>
    <t>建設土木機械</t>
  </si>
  <si>
    <t>金属加工機械</t>
  </si>
  <si>
    <t>冷凍機・空調機</t>
  </si>
  <si>
    <t>石油・ガス・厨房機器</t>
  </si>
  <si>
    <t>機械工具類</t>
  </si>
  <si>
    <t>排水場・排水</t>
  </si>
  <si>
    <t>自動車</t>
  </si>
  <si>
    <t>自転車・バイク</t>
  </si>
  <si>
    <t>自動車部品・整備</t>
  </si>
  <si>
    <t>運輸等</t>
  </si>
  <si>
    <t>消防自動車</t>
  </si>
  <si>
    <t>石油</t>
  </si>
  <si>
    <t>気体燃料</t>
  </si>
  <si>
    <t>飼料・肥料</t>
  </si>
  <si>
    <t>種苗・生花</t>
  </si>
  <si>
    <t>消防ポンプ・消火器</t>
  </si>
  <si>
    <t>保安用品</t>
  </si>
  <si>
    <t>消防・警報装置</t>
  </si>
  <si>
    <t>セメント・生コン</t>
  </si>
  <si>
    <t>砂利・土石類</t>
  </si>
  <si>
    <t>建材・木材</t>
  </si>
  <si>
    <t>道路材</t>
  </si>
  <si>
    <t>建築金物</t>
  </si>
  <si>
    <t>タイル・レンガ</t>
  </si>
  <si>
    <t>ガラス・塩ビ・ゴム類</t>
  </si>
  <si>
    <t>ゴミ・各種容器</t>
  </si>
  <si>
    <t>筐類</t>
  </si>
  <si>
    <t>栓類</t>
  </si>
  <si>
    <t>ちゅうてつ鉄管</t>
  </si>
  <si>
    <t>異形管類</t>
  </si>
  <si>
    <t>バルブ類</t>
  </si>
  <si>
    <t>鉄がい類</t>
  </si>
  <si>
    <t>水道メーター製造・修理</t>
  </si>
  <si>
    <t>水道用ろ過砂・砂利</t>
  </si>
  <si>
    <t>印刷物等企画・構成</t>
  </si>
  <si>
    <t>清掃業務</t>
  </si>
  <si>
    <t>警備業務</t>
  </si>
  <si>
    <t>施設管理業務等</t>
  </si>
  <si>
    <t>給食委託</t>
  </si>
  <si>
    <t>在宅福祉サービス</t>
  </si>
  <si>
    <t>産業廃棄物処理業務等</t>
  </si>
  <si>
    <t>一般廃棄物処理業務等</t>
  </si>
  <si>
    <t>水道管の掃除</t>
  </si>
  <si>
    <t>水道検針業務委託</t>
  </si>
  <si>
    <t>草刈、害虫・白蟻駆除等</t>
  </si>
  <si>
    <t>人材派遣</t>
  </si>
  <si>
    <t>翻訳、速記</t>
  </si>
  <si>
    <t>イベント企画・運営</t>
  </si>
  <si>
    <t>医療機器</t>
  </si>
  <si>
    <t>寝具・オムツ等</t>
  </si>
  <si>
    <t>自動車等</t>
  </si>
  <si>
    <t>電気・通信機器</t>
  </si>
  <si>
    <t>OA機器</t>
  </si>
  <si>
    <t>仮設ハウス・トイレ</t>
    <rPh sb="0" eb="2">
      <t>カセツ</t>
    </rPh>
    <phoneticPr fontId="2"/>
  </si>
  <si>
    <t>樹木等</t>
  </si>
  <si>
    <t>投票箱</t>
  </si>
  <si>
    <t>記載台</t>
  </si>
  <si>
    <t>下水道調査</t>
  </si>
  <si>
    <t>漏水調査</t>
  </si>
  <si>
    <t>発掘調査</t>
  </si>
  <si>
    <t>世論調査</t>
  </si>
  <si>
    <t>計画策定業務</t>
  </si>
  <si>
    <t>水質・土壌・大気検査</t>
  </si>
  <si>
    <t>市場・交通量・アンケート</t>
  </si>
  <si>
    <t>システム開発</t>
  </si>
  <si>
    <t>ソフト開発</t>
  </si>
  <si>
    <t>データ入力</t>
  </si>
  <si>
    <t>仮設プレハブ</t>
  </si>
  <si>
    <t>住宅機材</t>
  </si>
  <si>
    <t>内外装設備</t>
  </si>
  <si>
    <t>環境関連</t>
  </si>
  <si>
    <t>施設</t>
  </si>
  <si>
    <t>機械・設備</t>
  </si>
  <si>
    <t>申請日前日の自社の職員数のみを入力してください。</t>
    <rPh sb="15" eb="17">
      <t>ニュウリョク</t>
    </rPh>
    <phoneticPr fontId="5"/>
  </si>
  <si>
    <t>実績高（消費税を含めない）を入力してください。
決算が１事業年度１回の場合には、「直前々年度分決算」及び「直前年度分決算」の右欄のみに入力してください。</t>
    <rPh sb="0" eb="3">
      <t>ジッセキダカ</t>
    </rPh>
    <rPh sb="14" eb="16">
      <t>ニュウリョク</t>
    </rPh>
    <rPh sb="67" eb="69">
      <t>ニュウリョク</t>
    </rPh>
    <phoneticPr fontId="5"/>
  </si>
  <si>
    <t>取引を希望する場合、希望欄にリストから「○」を選択し、取引品目（業務等）欄を入力してください。</t>
    <rPh sb="38" eb="40">
      <t>ニュウリョク</t>
    </rPh>
    <phoneticPr fontId="6"/>
  </si>
  <si>
    <t>希望</t>
    <rPh sb="0" eb="2">
      <t>キボウ</t>
    </rPh>
    <phoneticPr fontId="5"/>
  </si>
  <si>
    <t>前２ヶ年間の平均実績高
(千円)</t>
    <rPh sb="0" eb="1">
      <t>ゼン</t>
    </rPh>
    <rPh sb="3" eb="4">
      <t>ネン</t>
    </rPh>
    <rPh sb="4" eb="5">
      <t>カン</t>
    </rPh>
    <rPh sb="6" eb="8">
      <t>ヘイキン</t>
    </rPh>
    <rPh sb="8" eb="10">
      <t>ジッセキ</t>
    </rPh>
    <rPh sb="10" eb="11">
      <t>タカ</t>
    </rPh>
    <rPh sb="13" eb="15">
      <t>センエン</t>
    </rPh>
    <phoneticPr fontId="5"/>
  </si>
  <si>
    <t>26_南山城村</t>
  </si>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</sst>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2"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rgb="FFCCEDFC"/>
        <bgColor indexed="64"/>
      </patternFill>
    </fill>
  </fills>
  <borders count="5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bottom style="hair">
        <color auto="1"/>
      </bottom>
      <diagonal/>
    </border>
    <border>
      <left/>
      <right style="hair">
        <color auto="1"/>
      </right>
      <top style="thin">
        <color indexed="64"/>
      </top>
      <bottom style="hair">
        <color auto="1"/>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49" fontId="18" fillId="2" borderId="0" xfId="0" applyNumberFormat="1" applyFont="1" applyFill="1" applyAlignment="1" applyProtection="1">
      <alignment horizontal="left" vertical="center"/>
      <protection locked="0"/>
    </xf>
    <xf numFmtId="14" fontId="18" fillId="2" borderId="8" xfId="0" applyNumberFormat="1" applyFont="1" applyFill="1" applyBorder="1" applyAlignment="1" applyProtection="1">
      <alignment horizontal="left" vertical="center"/>
      <protection locked="0"/>
    </xf>
    <xf numFmtId="14" fontId="18" fillId="2" borderId="43" xfId="0" applyNumberFormat="1" applyFont="1" applyFill="1" applyBorder="1" applyAlignment="1" applyProtection="1">
      <alignment horizontal="left" vertical="center"/>
      <protection locked="0"/>
    </xf>
    <xf numFmtId="49" fontId="18" fillId="2" borderId="12" xfId="2" applyNumberFormat="1" applyFont="1" applyFill="1" applyBorder="1" applyAlignment="1" applyProtection="1">
      <alignment horizontal="center" vertical="center"/>
      <protection locked="0"/>
    </xf>
    <xf numFmtId="0" fontId="18" fillId="2" borderId="31" xfId="2" applyFont="1" applyFill="1" applyBorder="1" applyAlignment="1" applyProtection="1">
      <alignment horizontal="center" vertical="center"/>
      <protection locked="0"/>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38" fontId="18" fillId="2" borderId="0" xfId="0" applyNumberFormat="1" applyFont="1" applyFill="1" applyAlignment="1" applyProtection="1">
      <alignment horizontal="right" vertical="center"/>
      <protection locked="0"/>
    </xf>
    <xf numFmtId="14" fontId="18" fillId="2" borderId="22" xfId="0" applyNumberFormat="1" applyFont="1" applyFill="1" applyBorder="1" applyAlignment="1" applyProtection="1">
      <alignment horizontal="left" vertical="center"/>
      <protection locked="0"/>
    </xf>
    <xf numFmtId="177" fontId="18" fillId="2" borderId="3" xfId="0" applyNumberFormat="1" applyFont="1" applyFill="1" applyBorder="1" applyAlignment="1" applyProtection="1">
      <alignment horizontal="left" vertical="center"/>
      <protection locked="0"/>
    </xf>
    <xf numFmtId="14" fontId="18" fillId="2" borderId="36" xfId="0" applyNumberFormat="1" applyFont="1" applyFill="1" applyBorder="1" applyAlignment="1" applyProtection="1">
      <alignment horizontal="left" vertical="center"/>
      <protection locked="0"/>
    </xf>
    <xf numFmtId="177" fontId="18" fillId="2" borderId="9" xfId="0" applyNumberFormat="1" applyFont="1" applyFill="1" applyBorder="1" applyAlignment="1" applyProtection="1">
      <alignment horizontal="left" vertical="center"/>
      <protection locked="0"/>
    </xf>
    <xf numFmtId="38" fontId="18" fillId="2" borderId="20" xfId="1" applyNumberFormat="1" applyFont="1" applyFill="1" applyBorder="1" applyAlignment="1" applyProtection="1">
      <alignment horizontal="right" vertical="center"/>
      <protection locked="0"/>
    </xf>
    <xf numFmtId="178" fontId="18" fillId="2" borderId="1" xfId="1" applyNumberFormat="1" applyFont="1" applyFill="1" applyBorder="1" applyAlignment="1" applyProtection="1">
      <alignment horizontal="right" vertical="center"/>
      <protection locked="0"/>
    </xf>
    <xf numFmtId="178" fontId="18" fillId="2" borderId="45" xfId="1" applyNumberFormat="1" applyFont="1" applyFill="1" applyBorder="1" applyAlignment="1" applyProtection="1">
      <alignment horizontal="right" vertical="center"/>
      <protection locked="0"/>
    </xf>
    <xf numFmtId="14" fontId="18" fillId="2" borderId="30" xfId="0" applyNumberFormat="1" applyFont="1" applyFill="1" applyBorder="1" applyAlignment="1" applyProtection="1">
      <alignment horizontal="left" vertical="center"/>
      <protection locked="0"/>
    </xf>
    <xf numFmtId="14" fontId="18" fillId="2" borderId="8" xfId="0" applyNumberFormat="1" applyFont="1" applyFill="1" applyBorder="1" applyAlignment="1" applyProtection="1">
      <alignment horizontal="left" vertical="center"/>
      <protection locked="0"/>
    </xf>
    <xf numFmtId="38" fontId="18" fillId="2" borderId="44" xfId="1" applyNumberFormat="1" applyFont="1" applyFill="1" applyBorder="1" applyAlignment="1" applyProtection="1">
      <alignment horizontal="right" vertical="center"/>
      <protection locked="0"/>
    </xf>
    <xf numFmtId="178" fontId="18" fillId="2" borderId="2" xfId="1" applyNumberFormat="1" applyFont="1" applyFill="1" applyBorder="1" applyAlignment="1" applyProtection="1">
      <alignment horizontal="right" vertical="center"/>
      <protection locked="0"/>
    </xf>
    <xf numFmtId="49" fontId="18" fillId="2" borderId="22" xfId="2" applyNumberFormat="1" applyFont="1" applyFill="1" applyBorder="1" applyAlignment="1" applyProtection="1">
      <alignment horizontal="center" vertical="center"/>
      <protection locked="0"/>
    </xf>
    <xf numFmtId="0" fontId="18" fillId="2" borderId="39" xfId="2" applyFont="1" applyFill="1" applyBorder="1" applyAlignment="1" applyProtection="1">
      <alignment horizontal="center" vertical="center"/>
      <protection locked="0"/>
    </xf>
    <xf numFmtId="182" fontId="18" fillId="2" borderId="0" xfId="0" applyNumberFormat="1" applyFont="1" applyFill="1" applyAlignment="1" applyProtection="1">
      <alignment horizontal="left" vertical="center"/>
      <protection locked="0"/>
    </xf>
    <xf numFmtId="185"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178" fontId="18" fillId="2" borderId="0" xfId="0" applyNumberFormat="1" applyFont="1" applyFill="1" applyAlignment="1" applyProtection="1">
      <alignment horizontal="left" vertical="center"/>
      <protection locked="0"/>
    </xf>
    <xf numFmtId="38" fontId="18" fillId="2" borderId="22" xfId="1" applyNumberFormat="1" applyFont="1" applyFill="1" applyBorder="1" applyAlignment="1" applyProtection="1">
      <alignment horizontal="right" vertical="center"/>
      <protection locked="0"/>
    </xf>
    <xf numFmtId="178" fontId="18" fillId="2" borderId="3" xfId="1" applyNumberFormat="1" applyFont="1" applyFill="1" applyBorder="1" applyAlignment="1" applyProtection="1">
      <alignment horizontal="right" vertical="center"/>
      <protection locked="0"/>
    </xf>
    <xf numFmtId="178" fontId="18" fillId="2" borderId="4" xfId="1" applyNumberFormat="1" applyFont="1" applyFill="1" applyBorder="1" applyAlignment="1" applyProtection="1">
      <alignment horizontal="right" vertical="center"/>
      <protection locked="0"/>
    </xf>
    <xf numFmtId="38" fontId="18" fillId="2" borderId="32" xfId="1" applyNumberFormat="1" applyFont="1" applyFill="1" applyBorder="1" applyAlignment="1" applyProtection="1">
      <alignment horizontal="right" vertical="center"/>
      <protection locked="0"/>
    </xf>
    <xf numFmtId="178" fontId="18" fillId="2" borderId="27" xfId="1" applyNumberFormat="1" applyFont="1" applyFill="1" applyBorder="1" applyAlignment="1" applyProtection="1">
      <alignment horizontal="right" vertical="center"/>
      <protection locked="0"/>
    </xf>
    <xf numFmtId="178" fontId="18" fillId="2" borderId="28" xfId="1" applyNumberFormat="1" applyFont="1" applyFill="1" applyBorder="1" applyAlignment="1" applyProtection="1">
      <alignment horizontal="right" vertical="center"/>
      <protection locked="0"/>
    </xf>
    <xf numFmtId="38" fontId="18" fillId="2" borderId="1" xfId="1" applyNumberFormat="1" applyFont="1" applyFill="1" applyBorder="1" applyAlignment="1" applyProtection="1">
      <alignment horizontal="right" vertical="center"/>
      <protection locked="0"/>
    </xf>
    <xf numFmtId="38" fontId="18" fillId="2" borderId="2" xfId="1" applyNumberFormat="1" applyFont="1" applyFill="1" applyBorder="1" applyAlignment="1" applyProtection="1">
      <alignment horizontal="right" vertical="center"/>
      <protection locked="0"/>
    </xf>
    <xf numFmtId="49" fontId="18" fillId="2" borderId="5"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49" fontId="18" fillId="2" borderId="7" xfId="0" applyNumberFormat="1" applyFont="1" applyFill="1" applyBorder="1" applyAlignment="1" applyProtection="1">
      <alignment horizontal="left" vertical="center"/>
      <protection locked="0"/>
    </xf>
    <xf numFmtId="38" fontId="18" fillId="2" borderId="45" xfId="1" applyNumberFormat="1" applyFont="1" applyFill="1" applyBorder="1" applyAlignment="1" applyProtection="1">
      <alignment horizontal="right" vertical="center"/>
      <protection locked="0"/>
    </xf>
    <xf numFmtId="38" fontId="18" fillId="2" borderId="0" xfId="1" applyNumberFormat="1" applyFont="1" applyFill="1" applyAlignment="1" applyProtection="1">
      <alignment horizontal="right" vertical="center"/>
      <protection locked="0"/>
    </xf>
    <xf numFmtId="178" fontId="18" fillId="2" borderId="0" xfId="1" applyNumberFormat="1" applyFont="1" applyFill="1" applyAlignment="1" applyProtection="1">
      <alignment horizontal="right" vertical="center"/>
      <protection locked="0"/>
    </xf>
    <xf numFmtId="182" fontId="18" fillId="2" borderId="0" xfId="1" applyNumberFormat="1" applyFont="1" applyFill="1" applyAlignment="1" applyProtection="1">
      <alignment horizontal="right" vertical="center"/>
      <protection locked="0"/>
    </xf>
    <xf numFmtId="49" fontId="18" fillId="2" borderId="36" xfId="2" applyNumberFormat="1" applyFont="1" applyFill="1" applyBorder="1" applyAlignment="1" applyProtection="1">
      <alignment horizontal="center" vertical="center"/>
      <protection locked="0"/>
    </xf>
    <xf numFmtId="0" fontId="18" fillId="2" borderId="10" xfId="2" applyFont="1" applyFill="1" applyBorder="1" applyAlignment="1" applyProtection="1">
      <alignment horizontal="center" vertical="center"/>
      <protection locked="0"/>
    </xf>
    <xf numFmtId="49" fontId="18" fillId="2" borderId="8" xfId="0" applyNumberFormat="1" applyFont="1" applyFill="1" applyBorder="1" applyAlignment="1" applyProtection="1">
      <alignment horizontal="left" vertical="center"/>
      <protection locked="0"/>
    </xf>
    <xf numFmtId="49" fontId="18" fillId="2" borderId="9" xfId="0" applyNumberFormat="1" applyFont="1" applyFill="1" applyBorder="1" applyAlignment="1" applyProtection="1">
      <alignment horizontal="left" vertical="center"/>
      <protection locked="0"/>
    </xf>
    <xf numFmtId="49" fontId="18" fillId="2" borderId="11" xfId="0" applyNumberFormat="1" applyFont="1" applyFill="1" applyBorder="1" applyAlignment="1" applyProtection="1">
      <alignment horizontal="left" vertical="center"/>
      <protection locked="0"/>
    </xf>
    <xf numFmtId="49" fontId="18" fillId="2" borderId="30" xfId="0" applyNumberFormat="1" applyFont="1" applyFill="1" applyBorder="1" applyAlignment="1" applyProtection="1">
      <alignment horizontal="left" vertical="center"/>
      <protection locked="0"/>
    </xf>
    <xf numFmtId="49" fontId="18" fillId="2" borderId="3" xfId="0" applyNumberFormat="1" applyFont="1" applyFill="1" applyBorder="1" applyAlignment="1" applyProtection="1">
      <alignment horizontal="left" vertical="center"/>
      <protection locked="0"/>
    </xf>
    <xf numFmtId="49" fontId="18" fillId="2" borderId="4" xfId="0" applyNumberFormat="1" applyFont="1" applyFill="1" applyBorder="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0"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9" xfId="0" applyFont="1" applyBorder="1" applyProtection="1">
      <alignment vertical="center"/>
    </xf>
    <xf numFmtId="0" fontId="21"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0" fontId="4" fillId="0" borderId="0" xfId="0" applyNumberFormat="1" applyFont="1" applyAlignment="1" applyProtection="1">
      <alignment vertical="top"/>
    </xf>
    <xf numFmtId="0" fontId="4" fillId="0" borderId="0" xfId="2" applyFont="1" applyAlignment="1" applyProtection="1">
      <alignment vertical="top"/>
    </xf>
    <xf numFmtId="181" fontId="4" fillId="0" borderId="0" xfId="0" applyNumberFormat="1" applyFont="1" applyProtection="1">
      <alignment vertical="center"/>
    </xf>
    <xf numFmtId="177" fontId="17" fillId="0" borderId="0" xfId="0" applyNumberFormat="1" applyFont="1" applyAlignment="1" applyProtection="1">
      <alignment horizontal="right" vertical="top"/>
    </xf>
    <xf numFmtId="0" fontId="17" fillId="0" borderId="0" xfId="0" applyFont="1" applyAlignment="1" applyProtection="1">
      <alignment horizontal="left" vertical="top"/>
    </xf>
    <xf numFmtId="0" fontId="17" fillId="0" borderId="0" xfId="0" applyFont="1" applyAlignment="1" applyProtection="1">
      <alignment vertical="top"/>
    </xf>
    <xf numFmtId="0" fontId="17" fillId="0" borderId="13" xfId="0" applyFont="1" applyBorder="1" applyAlignment="1" applyProtection="1">
      <alignment horizontal="left" vertical="center" wrapText="1"/>
    </xf>
    <xf numFmtId="178" fontId="4" fillId="0" borderId="21" xfId="1" applyNumberFormat="1" applyFont="1" applyBorder="1" applyAlignment="1" applyProtection="1">
      <alignment horizontal="right" vertical="center"/>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5"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4"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5"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6" fontId="18" fillId="0" borderId="24" xfId="1" applyNumberFormat="1" applyFont="1" applyBorder="1" applyAlignment="1" applyProtection="1">
      <alignment horizontal="right" vertical="center"/>
    </xf>
    <xf numFmtId="184" fontId="18" fillId="0" borderId="25" xfId="1" applyNumberFormat="1" applyFont="1" applyBorder="1" applyAlignment="1" applyProtection="1">
      <alignment horizontal="right" vertical="center"/>
    </xf>
    <xf numFmtId="184" fontId="18" fillId="0" borderId="26" xfId="1" applyNumberFormat="1" applyFont="1" applyBorder="1" applyAlignment="1" applyProtection="1">
      <alignment horizontal="right" vertical="center"/>
    </xf>
    <xf numFmtId="178" fontId="4" fillId="0" borderId="0" xfId="1" applyNumberFormat="1" applyFont="1" applyAlignment="1" applyProtection="1">
      <alignment horizontal="right" vertical="center"/>
    </xf>
    <xf numFmtId="0" fontId="13" fillId="0" borderId="14" xfId="0" applyFont="1" applyBorder="1" applyAlignment="1" applyProtection="1">
      <alignment vertical="top"/>
    </xf>
    <xf numFmtId="0" fontId="15" fillId="0" borderId="13" xfId="0" applyFont="1" applyBorder="1" applyAlignment="1" applyProtection="1">
      <alignment vertical="center" wrapText="1"/>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41" xfId="2" applyFont="1" applyBorder="1" applyAlignment="1" applyProtection="1">
      <alignment horizontal="center" vertical="center"/>
    </xf>
    <xf numFmtId="0" fontId="4" fillId="0" borderId="42" xfId="2" applyFont="1" applyBorder="1" applyAlignment="1" applyProtection="1">
      <alignment horizontal="center" vertical="center"/>
    </xf>
    <xf numFmtId="0" fontId="18" fillId="0" borderId="44"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2" xfId="0" applyFont="1" applyBorder="1" applyAlignment="1" applyProtection="1">
      <alignment horizontal="left" vertical="center"/>
    </xf>
    <xf numFmtId="0" fontId="4" fillId="0" borderId="15" xfId="0" applyFont="1" applyBorder="1" applyAlignment="1" applyProtection="1">
      <alignment horizontal="left" vertical="top" wrapText="1"/>
    </xf>
    <xf numFmtId="0" fontId="4" fillId="0" borderId="46" xfId="0" applyFont="1" applyBorder="1" applyAlignment="1" applyProtection="1">
      <alignment horizontal="left" vertical="top" wrapText="1"/>
    </xf>
    <xf numFmtId="0" fontId="4" fillId="0" borderId="48" xfId="2" applyFont="1" applyBorder="1" applyAlignment="1" applyProtection="1">
      <alignment horizontal="center" vertical="center"/>
    </xf>
    <xf numFmtId="0" fontId="4" fillId="0" borderId="30" xfId="2" applyFont="1" applyBorder="1" applyAlignment="1" applyProtection="1">
      <alignment horizontal="left" vertical="center"/>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0" fontId="4" fillId="0" borderId="19" xfId="0" applyFont="1" applyBorder="1" applyAlignment="1" applyProtection="1">
      <alignment horizontal="left" vertical="top" wrapText="1"/>
    </xf>
    <xf numFmtId="0" fontId="4" fillId="0" borderId="47" xfId="0" applyFont="1" applyBorder="1" applyAlignment="1" applyProtection="1">
      <alignment horizontal="left" vertical="top" wrapText="1"/>
    </xf>
    <xf numFmtId="0" fontId="4" fillId="0" borderId="49" xfId="2" applyFont="1" applyBorder="1" applyAlignment="1" applyProtection="1">
      <alignment horizontal="center"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5" xfId="2" applyFont="1" applyBorder="1" applyAlignment="1" applyProtection="1">
      <alignment horizontal="left" vertical="center" wrapText="1"/>
    </xf>
    <xf numFmtId="0" fontId="4" fillId="0" borderId="6" xfId="2" applyFont="1" applyBorder="1" applyAlignment="1" applyProtection="1">
      <alignment horizontal="left" vertical="center" wrapText="1"/>
    </xf>
    <xf numFmtId="0" fontId="4" fillId="0" borderId="7" xfId="2" applyFont="1" applyBorder="1" applyAlignment="1" applyProtection="1">
      <alignment horizontal="left" vertical="center" wrapText="1"/>
    </xf>
    <xf numFmtId="0" fontId="4" fillId="0" borderId="37" xfId="0" applyFont="1" applyBorder="1" applyAlignment="1" applyProtection="1">
      <alignment horizontal="left" vertical="top" wrapText="1"/>
    </xf>
    <xf numFmtId="0" fontId="4" fillId="0" borderId="38" xfId="0" applyFont="1" applyBorder="1" applyAlignment="1" applyProtection="1">
      <alignment horizontal="left" vertical="top" wrapText="1"/>
    </xf>
    <xf numFmtId="0" fontId="4" fillId="0" borderId="34" xfId="0" applyFont="1" applyBorder="1" applyAlignment="1" applyProtection="1">
      <alignment horizontal="left" vertical="top" wrapText="1"/>
    </xf>
    <xf numFmtId="0" fontId="4" fillId="0" borderId="40" xfId="0" applyFont="1" applyBorder="1" applyAlignment="1" applyProtection="1">
      <alignment horizontal="left" vertical="top" wrapText="1"/>
    </xf>
    <xf numFmtId="0" fontId="4" fillId="0" borderId="51" xfId="2" applyFont="1" applyBorder="1" applyAlignment="1" applyProtection="1">
      <alignment horizontal="center" vertical="center"/>
    </xf>
    <xf numFmtId="0" fontId="4" fillId="0" borderId="21" xfId="1" applyFont="1" applyBorder="1" applyProtection="1">
      <alignment vertical="center"/>
    </xf>
    <xf numFmtId="0" fontId="4" fillId="0" borderId="34" xfId="2" applyFont="1" applyBorder="1" applyAlignment="1" applyProtection="1">
      <alignment horizontal="left" vertical="top" wrapText="1"/>
    </xf>
    <xf numFmtId="0" fontId="4" fillId="0" borderId="40" xfId="2" applyFont="1" applyBorder="1" applyAlignment="1" applyProtection="1">
      <alignment horizontal="left" vertical="top" wrapText="1"/>
    </xf>
    <xf numFmtId="0" fontId="4" fillId="0" borderId="19" xfId="2" applyFont="1" applyBorder="1" applyAlignment="1" applyProtection="1">
      <alignment horizontal="left" vertical="top" wrapText="1"/>
    </xf>
    <xf numFmtId="0" fontId="4" fillId="0" borderId="47" xfId="2" applyFont="1" applyBorder="1" applyAlignment="1" applyProtection="1">
      <alignment horizontal="left" vertical="top" wrapText="1"/>
    </xf>
    <xf numFmtId="0" fontId="4" fillId="0" borderId="50" xfId="2" applyFont="1" applyBorder="1" applyAlignment="1" applyProtection="1">
      <alignment horizontal="center" vertical="center"/>
    </xf>
    <xf numFmtId="0" fontId="4" fillId="0" borderId="37" xfId="2" applyFont="1" applyBorder="1" applyAlignment="1" applyProtection="1">
      <alignment horizontal="left" vertical="top" wrapText="1"/>
    </xf>
    <xf numFmtId="0" fontId="4" fillId="0" borderId="38" xfId="2" applyFont="1" applyBorder="1" applyAlignment="1" applyProtection="1">
      <alignment horizontal="left" vertical="top" wrapText="1"/>
    </xf>
    <xf numFmtId="0" fontId="4" fillId="0" borderId="34" xfId="2" applyFont="1" applyBorder="1" applyAlignment="1" applyProtection="1">
      <alignment horizontal="left" vertical="top"/>
    </xf>
    <xf numFmtId="0" fontId="4" fillId="0" borderId="29" xfId="2" applyFont="1" applyBorder="1" applyAlignment="1" applyProtection="1">
      <alignment horizontal="left" vertical="top"/>
    </xf>
    <xf numFmtId="0" fontId="4" fillId="0" borderId="19" xfId="2" applyFont="1" applyBorder="1" applyAlignment="1" applyProtection="1">
      <alignment horizontal="left" vertical="top"/>
    </xf>
    <xf numFmtId="0" fontId="4" fillId="0" borderId="0" xfId="2" applyFont="1" applyAlignment="1" applyProtection="1">
      <alignment horizontal="left" vertical="top"/>
    </xf>
    <xf numFmtId="0" fontId="4" fillId="0" borderId="37" xfId="2" applyFont="1" applyBorder="1" applyAlignment="1" applyProtection="1">
      <alignment horizontal="left" vertical="top"/>
    </xf>
    <xf numFmtId="0" fontId="4" fillId="0" borderId="23" xfId="2" applyFont="1" applyBorder="1" applyAlignment="1" applyProtection="1">
      <alignment horizontal="left" vertical="top"/>
    </xf>
    <xf numFmtId="0" fontId="4" fillId="0" borderId="13" xfId="2" applyFont="1" applyBorder="1" applyAlignment="1" applyProtection="1">
      <alignment horizontal="left" vertical="top" wrapText="1"/>
    </xf>
    <xf numFmtId="0" fontId="4" fillId="0" borderId="33" xfId="2" applyFont="1" applyBorder="1" applyProtection="1">
      <alignment vertical="center"/>
    </xf>
    <xf numFmtId="0" fontId="4" fillId="0" borderId="0" xfId="2" applyFont="1" applyAlignment="1" applyProtection="1">
      <alignment horizontal="left" vertical="top" wrapText="1"/>
    </xf>
    <xf numFmtId="0" fontId="4" fillId="0" borderId="40" xfId="2" applyFont="1" applyBorder="1" applyAlignment="1" applyProtection="1">
      <alignment horizontal="left" vertical="top"/>
    </xf>
    <xf numFmtId="0" fontId="4" fillId="0" borderId="47" xfId="2" applyFont="1" applyBorder="1" applyAlignment="1" applyProtection="1">
      <alignment horizontal="left" vertical="top"/>
    </xf>
    <xf numFmtId="0" fontId="4" fillId="0" borderId="38" xfId="2" applyFont="1" applyBorder="1" applyAlignment="1" applyProtection="1">
      <alignment horizontal="left" vertical="top"/>
    </xf>
    <xf numFmtId="0" fontId="4" fillId="0" borderId="13" xfId="2" applyFont="1" applyBorder="1" applyAlignment="1" applyProtection="1">
      <alignment horizontal="left" vertical="top"/>
    </xf>
    <xf numFmtId="0" fontId="4" fillId="0" borderId="52" xfId="2" applyFont="1" applyBorder="1" applyAlignment="1" applyProtection="1">
      <alignment horizontal="center"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1" xfId="2" applyFont="1" applyBorder="1" applyAlignment="1" applyProtection="1">
      <alignment horizontal="left" vertical="center"/>
    </xf>
    <xf numFmtId="183" fontId="4" fillId="0" borderId="0" xfId="2" applyNumberFormat="1" applyFont="1" applyProtection="1">
      <alignment vertical="center"/>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39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67"/>
  <sheetViews>
    <sheetView showGridLines="0" tabSelected="1" topLeftCell="B1" zoomScaleNormal="100" workbookViewId="0">
      <selection activeCell="B1" sqref="B1"/>
    </sheetView>
  </sheetViews>
  <sheetFormatPr defaultColWidth="9" defaultRowHeight="13.5" x14ac:dyDescent="0.15"/>
  <cols>
    <col min="1" max="1" width="9" style="238" hidden="1" customWidth="1"/>
    <col min="2" max="3" width="1.625" style="53" customWidth="1"/>
    <col min="4" max="5" width="5.625" style="53" customWidth="1"/>
    <col min="6" max="7" width="6.375" style="53" customWidth="1"/>
    <col min="8" max="8" width="5.625" style="53" customWidth="1"/>
    <col min="9" max="9" width="1.625" style="53" customWidth="1"/>
    <col min="10" max="10" width="7.625" style="53" customWidth="1"/>
    <col min="11" max="14" width="5.625" style="53" customWidth="1"/>
    <col min="15" max="15" width="7.625" style="53" customWidth="1"/>
    <col min="16" max="16" width="8.625" style="53" customWidth="1"/>
    <col min="17" max="19" width="7.625" style="53" customWidth="1"/>
    <col min="20" max="20" width="17.625" style="53" customWidth="1"/>
    <col min="21" max="22" width="7.625" style="53" customWidth="1"/>
    <col min="23" max="25" width="6.625" style="53" customWidth="1"/>
    <col min="26" max="26" width="2.625" style="53" customWidth="1"/>
    <col min="27" max="27" width="3.625" style="53" customWidth="1"/>
    <col min="28" max="16384" width="9" style="53"/>
  </cols>
  <sheetData>
    <row r="1" spans="1:27" ht="30" customHeight="1" x14ac:dyDescent="0.15">
      <c r="A1" s="241" t="s">
        <v>249</v>
      </c>
      <c r="B1" s="51"/>
      <c r="C1" s="52" t="s">
        <v>77</v>
      </c>
      <c r="D1" s="52"/>
      <c r="U1" s="54"/>
      <c r="V1" s="54"/>
      <c r="W1" s="240" t="s">
        <v>250</v>
      </c>
      <c r="X1" s="55"/>
      <c r="Y1" s="55"/>
      <c r="Z1" s="55"/>
      <c r="AA1" s="56"/>
    </row>
    <row r="2" spans="1:27" ht="15" hidden="1" customHeight="1" x14ac:dyDescent="0.15">
      <c r="A2" s="241" t="s">
        <v>6</v>
      </c>
      <c r="B2" s="51"/>
      <c r="C2" s="57"/>
      <c r="D2" s="57"/>
      <c r="E2" s="57"/>
      <c r="F2" s="57"/>
      <c r="G2" s="57"/>
      <c r="H2" s="57"/>
      <c r="AA2" s="56"/>
    </row>
    <row r="3" spans="1:27" ht="30" customHeight="1" x14ac:dyDescent="0.15">
      <c r="A3" s="242" t="s">
        <v>251</v>
      </c>
      <c r="B3" s="58"/>
      <c r="C3" s="53" t="s">
        <v>78</v>
      </c>
      <c r="AA3" s="56"/>
    </row>
    <row r="4" spans="1:27" ht="5.25" customHeight="1" x14ac:dyDescent="0.15">
      <c r="A4" s="58"/>
      <c r="B4" s="58"/>
      <c r="C4" s="59"/>
      <c r="D4" s="60"/>
      <c r="E4" s="60"/>
      <c r="F4" s="60"/>
      <c r="G4" s="60"/>
      <c r="H4" s="60"/>
      <c r="I4" s="60"/>
      <c r="J4" s="60"/>
      <c r="K4" s="60"/>
      <c r="L4" s="60"/>
      <c r="M4" s="60"/>
      <c r="N4" s="60"/>
      <c r="O4" s="60"/>
      <c r="P4" s="60"/>
      <c r="Q4" s="60"/>
      <c r="R4" s="60"/>
      <c r="S4" s="60"/>
      <c r="T4" s="60"/>
      <c r="U4" s="60"/>
      <c r="V4" s="60"/>
      <c r="W4" s="60"/>
      <c r="X4" s="60"/>
      <c r="Y4" s="60"/>
      <c r="Z4" s="61"/>
    </row>
    <row r="5" spans="1:27" ht="15" customHeight="1" x14ac:dyDescent="0.15">
      <c r="A5" s="58"/>
      <c r="B5" s="62"/>
      <c r="C5" s="63" t="s">
        <v>74</v>
      </c>
      <c r="D5" s="64"/>
      <c r="E5" s="64"/>
      <c r="F5" s="64"/>
      <c r="G5" s="64"/>
      <c r="H5" s="64"/>
      <c r="I5" s="64"/>
      <c r="J5" s="64"/>
      <c r="K5" s="64"/>
      <c r="L5" s="64"/>
      <c r="M5" s="64"/>
      <c r="N5" s="64"/>
      <c r="O5" s="64"/>
      <c r="P5" s="64"/>
      <c r="Q5" s="64"/>
      <c r="R5" s="64"/>
      <c r="S5" s="64"/>
      <c r="T5" s="64"/>
      <c r="U5" s="64"/>
      <c r="V5" s="64"/>
      <c r="W5" s="64"/>
      <c r="X5" s="64"/>
      <c r="Y5" s="64"/>
      <c r="Z5" s="65"/>
    </row>
    <row r="6" spans="1:27" ht="15" customHeight="1" x14ac:dyDescent="0.15">
      <c r="A6" s="58"/>
      <c r="B6" s="58"/>
      <c r="C6" s="63" t="s">
        <v>3</v>
      </c>
      <c r="D6" s="64"/>
      <c r="E6" s="64"/>
      <c r="F6" s="64"/>
      <c r="G6" s="64"/>
      <c r="H6" s="64"/>
      <c r="I6" s="64"/>
      <c r="J6" s="64"/>
      <c r="K6" s="64"/>
      <c r="L6" s="64"/>
      <c r="M6" s="64"/>
      <c r="N6" s="64"/>
      <c r="O6" s="64"/>
      <c r="P6" s="64"/>
      <c r="Q6" s="64"/>
      <c r="R6" s="64"/>
      <c r="S6" s="64"/>
      <c r="T6" s="64"/>
      <c r="U6" s="64"/>
      <c r="V6" s="64"/>
      <c r="W6" s="64"/>
      <c r="X6" s="64"/>
      <c r="Y6" s="64"/>
      <c r="Z6" s="65"/>
    </row>
    <row r="7" spans="1:27" ht="15" customHeight="1" x14ac:dyDescent="0.15">
      <c r="A7" s="58"/>
      <c r="B7" s="58"/>
      <c r="C7" s="63" t="s">
        <v>4</v>
      </c>
      <c r="D7" s="64"/>
      <c r="E7" s="64"/>
      <c r="F7" s="64"/>
      <c r="G7" s="64"/>
      <c r="H7" s="64"/>
      <c r="I7" s="64"/>
      <c r="J7" s="64"/>
      <c r="K7" s="64"/>
      <c r="L7" s="64"/>
      <c r="M7" s="64"/>
      <c r="N7" s="64"/>
      <c r="O7" s="64"/>
      <c r="P7" s="64"/>
      <c r="Q7" s="64"/>
      <c r="R7" s="64"/>
      <c r="S7" s="64"/>
      <c r="T7" s="64"/>
      <c r="U7" s="64"/>
      <c r="V7" s="64"/>
      <c r="W7" s="64"/>
      <c r="X7" s="64"/>
      <c r="Y7" s="64"/>
      <c r="Z7" s="65"/>
    </row>
    <row r="8" spans="1:27" ht="15" hidden="1" customHeight="1" x14ac:dyDescent="0.15">
      <c r="A8" s="58"/>
      <c r="B8" s="58"/>
      <c r="C8" s="63"/>
      <c r="D8" s="64"/>
      <c r="E8" s="64"/>
      <c r="F8" s="64"/>
      <c r="G8" s="64"/>
      <c r="H8" s="64"/>
      <c r="I8" s="64"/>
      <c r="J8" s="64"/>
      <c r="K8" s="64"/>
      <c r="L8" s="64"/>
      <c r="M8" s="64"/>
      <c r="N8" s="64"/>
      <c r="O8" s="64"/>
      <c r="P8" s="64"/>
      <c r="Q8" s="64"/>
      <c r="R8" s="64"/>
      <c r="S8" s="64"/>
      <c r="T8" s="64"/>
      <c r="U8" s="64"/>
      <c r="V8" s="64"/>
      <c r="W8" s="64"/>
      <c r="X8" s="64"/>
      <c r="Y8" s="64"/>
      <c r="Z8" s="65"/>
    </row>
    <row r="9" spans="1:27" ht="5.25" customHeight="1" x14ac:dyDescent="0.15">
      <c r="A9" s="58"/>
      <c r="B9" s="58"/>
      <c r="C9" s="66"/>
      <c r="D9" s="67"/>
      <c r="E9" s="67"/>
      <c r="F9" s="67"/>
      <c r="G9" s="67"/>
      <c r="H9" s="67"/>
      <c r="I9" s="67"/>
      <c r="J9" s="67"/>
      <c r="K9" s="67"/>
      <c r="L9" s="67"/>
      <c r="M9" s="67"/>
      <c r="N9" s="67"/>
      <c r="O9" s="67"/>
      <c r="P9" s="67"/>
      <c r="Q9" s="67"/>
      <c r="R9" s="67"/>
      <c r="S9" s="67"/>
      <c r="T9" s="67"/>
      <c r="U9" s="67"/>
      <c r="V9" s="67"/>
      <c r="W9" s="67"/>
      <c r="X9" s="67"/>
      <c r="Y9" s="67"/>
      <c r="Z9" s="68"/>
    </row>
    <row r="10" spans="1:27" ht="30" customHeight="1" x14ac:dyDescent="0.15">
      <c r="A10" s="58"/>
      <c r="B10" s="58"/>
    </row>
    <row r="11" spans="1:27" ht="15.75" hidden="1" customHeight="1" x14ac:dyDescent="0.15">
      <c r="A11" s="69"/>
      <c r="B11" s="58"/>
    </row>
    <row r="12" spans="1:27" ht="15.75" hidden="1" customHeight="1" x14ac:dyDescent="0.15">
      <c r="A12" s="69"/>
      <c r="B12" s="58"/>
    </row>
    <row r="13" spans="1:27" ht="20.100000000000001" customHeight="1" x14ac:dyDescent="0.15">
      <c r="A13" s="58"/>
      <c r="B13" s="58"/>
      <c r="C13" s="70" t="s">
        <v>19</v>
      </c>
      <c r="D13" s="71"/>
      <c r="E13" s="71"/>
      <c r="F13" s="71"/>
      <c r="G13" s="71"/>
      <c r="H13" s="72"/>
    </row>
    <row r="14" spans="1:27" ht="15" customHeight="1" x14ac:dyDescent="0.15">
      <c r="A14" s="58"/>
      <c r="B14" s="58"/>
      <c r="C14" s="73"/>
      <c r="D14" s="74"/>
      <c r="E14" s="74"/>
      <c r="F14" s="74"/>
      <c r="G14" s="74"/>
      <c r="H14" s="74"/>
      <c r="I14" s="75"/>
      <c r="J14" s="75"/>
      <c r="K14" s="75"/>
      <c r="L14" s="75"/>
      <c r="M14" s="75"/>
      <c r="N14" s="75"/>
      <c r="O14" s="75"/>
      <c r="P14" s="75"/>
      <c r="Q14" s="75"/>
      <c r="R14" s="75"/>
      <c r="S14" s="75"/>
      <c r="T14" s="75"/>
      <c r="U14" s="75"/>
      <c r="V14" s="75"/>
      <c r="W14" s="75"/>
      <c r="X14" s="75"/>
      <c r="Y14" s="75"/>
      <c r="Z14" s="76"/>
    </row>
    <row r="15" spans="1:27" ht="15.75" hidden="1" customHeight="1" x14ac:dyDescent="0.15">
      <c r="A15" s="58"/>
      <c r="B15" s="58"/>
      <c r="C15" s="77"/>
      <c r="D15" s="78"/>
      <c r="E15" s="79"/>
      <c r="F15" s="79"/>
      <c r="G15" s="79"/>
      <c r="H15" s="79"/>
      <c r="I15" s="80"/>
      <c r="J15" s="81"/>
      <c r="K15" s="81"/>
      <c r="L15" s="81"/>
      <c r="M15" s="81"/>
      <c r="N15" s="81"/>
      <c r="O15" s="81"/>
      <c r="P15" s="81"/>
      <c r="Q15" s="81"/>
      <c r="R15" s="81"/>
      <c r="S15" s="81"/>
      <c r="T15" s="81"/>
      <c r="U15" s="81"/>
      <c r="V15" s="81"/>
      <c r="W15" s="81"/>
      <c r="X15" s="81"/>
      <c r="Y15" s="81"/>
      <c r="Z15" s="82"/>
    </row>
    <row r="16" spans="1:27" ht="15.75" hidden="1" customHeight="1" x14ac:dyDescent="0.15">
      <c r="A16" s="58"/>
      <c r="B16" s="58"/>
      <c r="C16" s="77"/>
      <c r="D16" s="78"/>
      <c r="E16" s="83"/>
      <c r="F16" s="83"/>
      <c r="G16" s="83"/>
      <c r="H16" s="83"/>
      <c r="I16" s="80"/>
      <c r="J16" s="84"/>
      <c r="K16" s="84"/>
      <c r="L16" s="84"/>
      <c r="M16" s="84"/>
      <c r="N16" s="84"/>
      <c r="O16" s="84"/>
      <c r="P16" s="84"/>
      <c r="Q16" s="84"/>
      <c r="R16" s="84"/>
      <c r="S16" s="84"/>
      <c r="T16" s="84"/>
      <c r="U16" s="84"/>
      <c r="V16" s="84"/>
      <c r="W16" s="84"/>
      <c r="X16" s="84"/>
      <c r="Y16" s="84"/>
      <c r="Z16" s="82"/>
    </row>
    <row r="17" spans="1:26" ht="15.75" hidden="1" customHeight="1" x14ac:dyDescent="0.15">
      <c r="A17" s="58"/>
      <c r="B17" s="58"/>
      <c r="C17" s="77"/>
      <c r="D17" s="78"/>
      <c r="E17" s="83"/>
      <c r="F17" s="83"/>
      <c r="G17" s="83"/>
      <c r="H17" s="83"/>
      <c r="I17" s="80"/>
      <c r="J17" s="84"/>
      <c r="K17" s="84"/>
      <c r="L17" s="84"/>
      <c r="M17" s="84"/>
      <c r="N17" s="84"/>
      <c r="O17" s="84"/>
      <c r="P17" s="84"/>
      <c r="Q17" s="84"/>
      <c r="R17" s="84"/>
      <c r="S17" s="84"/>
      <c r="T17" s="84"/>
      <c r="U17" s="84"/>
      <c r="V17" s="84"/>
      <c r="W17" s="84"/>
      <c r="X17" s="84"/>
      <c r="Y17" s="84"/>
      <c r="Z17" s="82"/>
    </row>
    <row r="18" spans="1:26" ht="15.75" hidden="1" customHeight="1" x14ac:dyDescent="0.15">
      <c r="A18" s="58"/>
      <c r="B18" s="58"/>
      <c r="C18" s="77"/>
      <c r="D18" s="78"/>
      <c r="E18" s="83"/>
      <c r="F18" s="83"/>
      <c r="G18" s="83"/>
      <c r="H18" s="83"/>
      <c r="I18" s="80"/>
      <c r="J18" s="84"/>
      <c r="K18" s="84"/>
      <c r="L18" s="84"/>
      <c r="M18" s="84"/>
      <c r="N18" s="84"/>
      <c r="O18" s="84"/>
      <c r="P18" s="84"/>
      <c r="Q18" s="84"/>
      <c r="R18" s="84"/>
      <c r="S18" s="84"/>
      <c r="T18" s="84"/>
      <c r="U18" s="84"/>
      <c r="V18" s="84"/>
      <c r="W18" s="84"/>
      <c r="X18" s="84"/>
      <c r="Y18" s="84"/>
      <c r="Z18" s="82"/>
    </row>
    <row r="19" spans="1:26" ht="15.75" hidden="1" customHeight="1" x14ac:dyDescent="0.15">
      <c r="A19" s="58"/>
      <c r="B19" s="58"/>
      <c r="C19" s="77"/>
      <c r="D19" s="78"/>
      <c r="E19" s="83"/>
      <c r="F19" s="83"/>
      <c r="G19" s="83"/>
      <c r="H19" s="83"/>
      <c r="I19" s="80"/>
      <c r="J19" s="84"/>
      <c r="K19" s="84"/>
      <c r="L19" s="84"/>
      <c r="M19" s="84"/>
      <c r="N19" s="84"/>
      <c r="O19" s="84"/>
      <c r="P19" s="84"/>
      <c r="Q19" s="84"/>
      <c r="R19" s="84"/>
      <c r="S19" s="84"/>
      <c r="T19" s="84"/>
      <c r="U19" s="84"/>
      <c r="V19" s="84"/>
      <c r="W19" s="84"/>
      <c r="X19" s="84"/>
      <c r="Y19" s="84"/>
      <c r="Z19" s="82"/>
    </row>
    <row r="20" spans="1:26" ht="20.100000000000001" customHeight="1" x14ac:dyDescent="0.15">
      <c r="A20" s="58">
        <f>IFERROR(IF(TRIM($I20)="",1001,0),3)</f>
        <v>1001</v>
      </c>
      <c r="B20" s="58"/>
      <c r="C20" s="77"/>
      <c r="D20" s="78">
        <v>1</v>
      </c>
      <c r="E20" s="53" t="s">
        <v>20</v>
      </c>
      <c r="I20" s="23"/>
      <c r="J20" s="24"/>
      <c r="K20" s="24"/>
      <c r="L20" s="24"/>
      <c r="M20" s="24"/>
      <c r="N20" s="83"/>
      <c r="O20" s="83"/>
      <c r="P20" s="83"/>
      <c r="Q20" s="83"/>
      <c r="R20" s="83"/>
      <c r="S20" s="83"/>
      <c r="T20" s="83"/>
      <c r="U20" s="83"/>
      <c r="V20" s="83"/>
      <c r="W20" s="83"/>
      <c r="X20" s="83"/>
      <c r="Y20" s="83"/>
      <c r="Z20" s="82"/>
    </row>
    <row r="21" spans="1:26" ht="20.100000000000001" customHeight="1" x14ac:dyDescent="0.15">
      <c r="A21" s="58"/>
      <c r="B21" s="58"/>
      <c r="C21" s="77"/>
      <c r="D21" s="78"/>
      <c r="E21" s="83"/>
      <c r="F21" s="83"/>
      <c r="G21" s="83"/>
      <c r="H21" s="83"/>
      <c r="I21" s="80"/>
      <c r="J21" s="85" t="s">
        <v>72</v>
      </c>
      <c r="K21" s="84"/>
      <c r="L21" s="84"/>
      <c r="M21" s="84"/>
      <c r="N21" s="84"/>
      <c r="O21" s="84"/>
      <c r="P21" s="84"/>
      <c r="Q21" s="84"/>
      <c r="R21" s="84"/>
      <c r="S21" s="84"/>
      <c r="T21" s="84"/>
      <c r="U21" s="84"/>
      <c r="V21" s="84"/>
      <c r="W21" s="84"/>
      <c r="X21" s="84"/>
      <c r="Y21" s="84"/>
      <c r="Z21" s="82"/>
    </row>
    <row r="22" spans="1:26" ht="20.100000000000001" customHeight="1" x14ac:dyDescent="0.15">
      <c r="A22" s="58">
        <f>IFERROR(IF(AND(TRIM($I22)&lt;&gt;"", OR(ISERROR(FIND("@"&amp;LEFT($I22,3)&amp;"@", 都道府県3))=FALSE, ISERROR(FIND("@"&amp;LEFT($I22,4)&amp;"@",都道府県4))=FALSE))=FALSE,1001,0),3)</f>
        <v>1001</v>
      </c>
      <c r="B22" s="58"/>
      <c r="C22" s="77"/>
      <c r="D22" s="78">
        <v>2</v>
      </c>
      <c r="E22" s="53" t="s">
        <v>21</v>
      </c>
      <c r="I22" s="25"/>
      <c r="J22" s="25"/>
      <c r="K22" s="25"/>
      <c r="L22" s="25"/>
      <c r="M22" s="25"/>
      <c r="N22" s="25"/>
      <c r="O22" s="25"/>
      <c r="P22" s="25"/>
      <c r="Q22" s="26"/>
      <c r="R22" s="25"/>
      <c r="S22" s="25"/>
      <c r="T22" s="25"/>
      <c r="U22" s="25"/>
      <c r="V22" s="25"/>
      <c r="W22" s="25"/>
      <c r="X22" s="25"/>
      <c r="Y22" s="25"/>
      <c r="Z22" s="82"/>
    </row>
    <row r="23" spans="1:26" ht="20.100000000000001" customHeight="1" x14ac:dyDescent="0.15">
      <c r="A23" s="58"/>
      <c r="B23" s="58"/>
      <c r="C23" s="77"/>
      <c r="D23" s="78"/>
      <c r="E23" s="83"/>
      <c r="F23" s="83"/>
      <c r="G23" s="83"/>
      <c r="H23" s="83"/>
      <c r="I23" s="80"/>
      <c r="J23" s="85" t="s">
        <v>22</v>
      </c>
      <c r="K23" s="84"/>
      <c r="L23" s="84"/>
      <c r="M23" s="84"/>
      <c r="N23" s="84"/>
      <c r="O23" s="84"/>
      <c r="P23" s="84"/>
      <c r="Q23" s="84"/>
      <c r="R23" s="84"/>
      <c r="S23" s="84"/>
      <c r="T23" s="84"/>
      <c r="U23" s="84"/>
      <c r="V23" s="84"/>
      <c r="W23" s="84"/>
      <c r="X23" s="84"/>
      <c r="Y23" s="84"/>
      <c r="Z23" s="82"/>
    </row>
    <row r="24" spans="1:26" ht="20.100000000000001" customHeight="1" x14ac:dyDescent="0.15">
      <c r="A24" s="58">
        <f>IFERROR(IF(TRIM($I24)="",1001,0),3)</f>
        <v>1001</v>
      </c>
      <c r="B24" s="58"/>
      <c r="C24" s="77"/>
      <c r="D24" s="78">
        <v>3</v>
      </c>
      <c r="E24" s="53" t="s">
        <v>23</v>
      </c>
      <c r="I24" s="6"/>
      <c r="J24" s="6"/>
      <c r="K24" s="6"/>
      <c r="L24" s="6"/>
      <c r="M24" s="6"/>
      <c r="N24" s="6"/>
      <c r="O24" s="6"/>
      <c r="P24" s="6"/>
      <c r="Q24" s="7"/>
      <c r="R24" s="6"/>
      <c r="S24" s="6"/>
      <c r="T24" s="6"/>
      <c r="U24" s="6"/>
      <c r="V24" s="6"/>
      <c r="W24" s="6"/>
      <c r="X24" s="6"/>
      <c r="Y24" s="6"/>
      <c r="Z24" s="82"/>
    </row>
    <row r="25" spans="1:26" ht="20.100000000000001" customHeight="1" x14ac:dyDescent="0.15">
      <c r="A25" s="58"/>
      <c r="B25" s="58"/>
      <c r="C25" s="86"/>
      <c r="D25" s="83"/>
      <c r="E25" s="83"/>
      <c r="F25" s="83"/>
      <c r="G25" s="83"/>
      <c r="H25" s="83"/>
      <c r="I25" s="80"/>
      <c r="J25" s="85" t="s">
        <v>67</v>
      </c>
      <c r="K25" s="84"/>
      <c r="L25" s="84"/>
      <c r="M25" s="84"/>
      <c r="N25" s="84"/>
      <c r="O25" s="84"/>
      <c r="P25" s="84"/>
      <c r="Q25" s="84"/>
      <c r="R25" s="84"/>
      <c r="S25" s="84"/>
      <c r="T25" s="84"/>
      <c r="U25" s="84"/>
      <c r="V25" s="84"/>
      <c r="W25" s="84"/>
      <c r="X25" s="84"/>
      <c r="Y25" s="84"/>
      <c r="Z25" s="82"/>
    </row>
    <row r="26" spans="1:26" ht="20.100000000000001" customHeight="1" x14ac:dyDescent="0.15">
      <c r="A26" s="58">
        <f>IFERROR(IF(TRIM($I26)="",1001,0),3)</f>
        <v>1001</v>
      </c>
      <c r="B26" s="58"/>
      <c r="C26" s="77"/>
      <c r="D26" s="78">
        <v>4</v>
      </c>
      <c r="E26" s="53" t="s">
        <v>24</v>
      </c>
      <c r="I26" s="6"/>
      <c r="J26" s="6"/>
      <c r="K26" s="6"/>
      <c r="L26" s="6"/>
      <c r="M26" s="6"/>
      <c r="N26" s="6"/>
      <c r="O26" s="6"/>
      <c r="P26" s="6"/>
      <c r="Q26" s="7"/>
      <c r="R26" s="6"/>
      <c r="S26" s="6"/>
      <c r="T26" s="6"/>
      <c r="U26" s="6"/>
      <c r="V26" s="6"/>
      <c r="W26" s="6"/>
      <c r="X26" s="6"/>
      <c r="Y26" s="6"/>
      <c r="Z26" s="82"/>
    </row>
    <row r="27" spans="1:26" ht="20.100000000000001" customHeight="1" x14ac:dyDescent="0.15">
      <c r="A27" s="58"/>
      <c r="B27" s="58"/>
      <c r="C27" s="86"/>
      <c r="D27" s="83"/>
      <c r="E27" s="83"/>
      <c r="F27" s="83"/>
      <c r="G27" s="83"/>
      <c r="H27" s="83"/>
      <c r="I27" s="80"/>
      <c r="J27" s="85" t="s">
        <v>68</v>
      </c>
      <c r="K27" s="84"/>
      <c r="L27" s="84"/>
      <c r="M27" s="84"/>
      <c r="N27" s="84"/>
      <c r="O27" s="84"/>
      <c r="P27" s="84"/>
      <c r="Q27" s="87"/>
      <c r="R27" s="84"/>
      <c r="S27" s="84"/>
      <c r="T27" s="84"/>
      <c r="U27" s="84"/>
      <c r="V27" s="84"/>
      <c r="W27" s="84"/>
      <c r="X27" s="84"/>
      <c r="Y27" s="84"/>
      <c r="Z27" s="88"/>
    </row>
    <row r="28" spans="1:26" ht="20.100000000000001" customHeight="1" x14ac:dyDescent="0.15">
      <c r="A28" s="58">
        <f>IFERROR(IF(TRIM($I28)="",1001,0),3)</f>
        <v>1001</v>
      </c>
      <c r="B28" s="58"/>
      <c r="C28" s="77"/>
      <c r="D28" s="78">
        <v>5</v>
      </c>
      <c r="E28" s="53" t="s">
        <v>25</v>
      </c>
      <c r="I28" s="6"/>
      <c r="J28" s="6"/>
      <c r="K28" s="6"/>
      <c r="L28" s="6"/>
      <c r="M28" s="6"/>
      <c r="N28" s="6"/>
      <c r="O28" s="6"/>
      <c r="P28" s="6"/>
      <c r="Q28" s="6"/>
      <c r="R28" s="6"/>
      <c r="S28" s="6"/>
      <c r="T28" s="6"/>
      <c r="U28" s="6"/>
      <c r="V28" s="6"/>
      <c r="W28" s="6"/>
      <c r="X28" s="6"/>
      <c r="Y28" s="6"/>
      <c r="Z28" s="82"/>
    </row>
    <row r="29" spans="1:26" ht="20.100000000000001" customHeight="1" x14ac:dyDescent="0.15">
      <c r="A29" s="58"/>
      <c r="B29" s="58"/>
      <c r="C29" s="86"/>
      <c r="D29" s="83"/>
      <c r="E29" s="83"/>
      <c r="F29" s="83"/>
      <c r="G29" s="83"/>
      <c r="H29" s="83"/>
      <c r="I29" s="80"/>
      <c r="J29" s="85" t="s">
        <v>26</v>
      </c>
      <c r="K29" s="84"/>
      <c r="L29" s="84"/>
      <c r="M29" s="84"/>
      <c r="N29" s="84"/>
      <c r="O29" s="84"/>
      <c r="P29" s="84"/>
      <c r="Q29" s="84"/>
      <c r="R29" s="84"/>
      <c r="S29" s="84"/>
      <c r="T29" s="84"/>
      <c r="U29" s="84"/>
      <c r="V29" s="84"/>
      <c r="W29" s="84"/>
      <c r="X29" s="84"/>
      <c r="Y29" s="84"/>
      <c r="Z29" s="88"/>
    </row>
    <row r="30" spans="1:26" ht="20.100000000000001" customHeight="1" x14ac:dyDescent="0.15">
      <c r="A30" s="58">
        <f>IFERROR(IF(OR(TRIM($I30)="", NOT(OR(IFERROR(SEARCH(" ",$I30),0)&gt;0, IFERROR(SEARCH("　",$I30),0)&gt;0))),1001,0),3)</f>
        <v>1001</v>
      </c>
      <c r="B30" s="58"/>
      <c r="C30" s="77"/>
      <c r="D30" s="78">
        <v>6</v>
      </c>
      <c r="E30" s="53" t="s">
        <v>27</v>
      </c>
      <c r="I30" s="6"/>
      <c r="J30" s="6"/>
      <c r="K30" s="6"/>
      <c r="L30" s="6"/>
      <c r="M30" s="6"/>
      <c r="N30" s="6"/>
      <c r="O30" s="6"/>
      <c r="P30" s="6"/>
      <c r="Q30" s="6"/>
      <c r="R30" s="6"/>
      <c r="S30" s="6"/>
      <c r="T30" s="6"/>
      <c r="U30" s="6"/>
      <c r="V30" s="6"/>
      <c r="W30" s="6"/>
      <c r="X30" s="6"/>
      <c r="Y30" s="6"/>
      <c r="Z30" s="82"/>
    </row>
    <row r="31" spans="1:26" ht="20.100000000000001" customHeight="1" x14ac:dyDescent="0.15">
      <c r="A31" s="58"/>
      <c r="B31" s="58"/>
      <c r="C31" s="86"/>
      <c r="D31" s="83"/>
      <c r="E31" s="83"/>
      <c r="F31" s="83"/>
      <c r="G31" s="83"/>
      <c r="H31" s="83"/>
      <c r="I31" s="89"/>
      <c r="J31" s="85" t="s">
        <v>28</v>
      </c>
      <c r="K31" s="85"/>
      <c r="L31" s="85"/>
      <c r="M31" s="85"/>
      <c r="N31" s="85"/>
      <c r="O31" s="85"/>
      <c r="P31" s="85"/>
      <c r="Q31" s="85"/>
      <c r="R31" s="85"/>
      <c r="S31" s="85"/>
      <c r="T31" s="85"/>
      <c r="U31" s="85"/>
      <c r="V31" s="85"/>
      <c r="W31" s="85"/>
      <c r="X31" s="85"/>
      <c r="Y31" s="85"/>
      <c r="Z31" s="88"/>
    </row>
    <row r="32" spans="1:26" ht="20.100000000000001" customHeight="1" x14ac:dyDescent="0.15">
      <c r="A32" s="58">
        <f>IFERROR(IF(OR(TRIM($I32)="", NOT(OR(IFERROR(SEARCH(" ",$I32),0)&gt;0, IFERROR(SEARCH("　",$I32),0)&gt;0))),1001,0),3)</f>
        <v>1001</v>
      </c>
      <c r="B32" s="58"/>
      <c r="C32" s="77"/>
      <c r="D32" s="78">
        <v>7</v>
      </c>
      <c r="E32" s="53" t="s">
        <v>29</v>
      </c>
      <c r="I32" s="6"/>
      <c r="J32" s="6"/>
      <c r="K32" s="6"/>
      <c r="L32" s="6"/>
      <c r="M32" s="6"/>
      <c r="N32" s="6"/>
      <c r="O32" s="6"/>
      <c r="P32" s="6"/>
      <c r="Q32" s="6"/>
      <c r="R32" s="6"/>
      <c r="S32" s="6"/>
      <c r="T32" s="6"/>
      <c r="U32" s="6"/>
      <c r="V32" s="6"/>
      <c r="W32" s="6"/>
      <c r="X32" s="6"/>
      <c r="Y32" s="6"/>
      <c r="Z32" s="82"/>
    </row>
    <row r="33" spans="1:27" ht="20.100000000000001" customHeight="1" x14ac:dyDescent="0.15">
      <c r="A33" s="58"/>
      <c r="B33" s="58"/>
      <c r="C33" s="86"/>
      <c r="D33" s="83"/>
      <c r="E33" s="83"/>
      <c r="F33" s="83"/>
      <c r="G33" s="83"/>
      <c r="H33" s="83"/>
      <c r="I33" s="89"/>
      <c r="J33" s="85" t="s">
        <v>30</v>
      </c>
      <c r="K33" s="85"/>
      <c r="L33" s="85"/>
      <c r="M33" s="85"/>
      <c r="N33" s="85"/>
      <c r="O33" s="85"/>
      <c r="P33" s="85"/>
      <c r="Q33" s="85"/>
      <c r="R33" s="85"/>
      <c r="S33" s="85"/>
      <c r="T33" s="85"/>
      <c r="U33" s="85"/>
      <c r="V33" s="85"/>
      <c r="W33" s="85"/>
      <c r="X33" s="85"/>
      <c r="Y33" s="85"/>
      <c r="Z33" s="82"/>
    </row>
    <row r="34" spans="1:27" ht="20.100000000000001" customHeight="1" x14ac:dyDescent="0.15">
      <c r="A34" s="58">
        <f>IFERROR(IF(NOT(AND(TRIM($I34)&lt;&gt;"",ISNUMBER(VALUE(SUBSTITUTE($I34,"-",""))), IFERROR(SEARCH("-",$I34),0)&gt;0)),1001,0),3)</f>
        <v>1001</v>
      </c>
      <c r="B34" s="58"/>
      <c r="C34" s="77"/>
      <c r="D34" s="78">
        <v>8</v>
      </c>
      <c r="E34" s="53" t="s">
        <v>31</v>
      </c>
      <c r="I34" s="6"/>
      <c r="J34" s="6"/>
      <c r="K34" s="6"/>
      <c r="L34" s="6"/>
      <c r="M34" s="6"/>
      <c r="O34" s="90" t="s">
        <v>32</v>
      </c>
      <c r="P34" s="1"/>
      <c r="Q34" s="53" t="s">
        <v>33</v>
      </c>
      <c r="Y34" s="84"/>
      <c r="Z34" s="82"/>
    </row>
    <row r="35" spans="1:27" ht="20.100000000000001" customHeight="1" x14ac:dyDescent="0.15">
      <c r="A35" s="58"/>
      <c r="B35" s="58"/>
      <c r="C35" s="86"/>
      <c r="D35" s="83"/>
      <c r="E35" s="83"/>
      <c r="F35" s="83"/>
      <c r="G35" s="83"/>
      <c r="H35" s="83"/>
      <c r="I35" s="80"/>
      <c r="J35" s="85" t="s">
        <v>34</v>
      </c>
      <c r="K35" s="84"/>
      <c r="L35" s="84"/>
      <c r="M35" s="84"/>
      <c r="N35" s="84"/>
      <c r="O35" s="84"/>
      <c r="P35" s="84"/>
      <c r="Q35" s="84"/>
      <c r="R35" s="84"/>
      <c r="S35" s="84"/>
      <c r="T35" s="84"/>
      <c r="U35" s="84"/>
      <c r="V35" s="84"/>
      <c r="W35" s="84"/>
      <c r="X35" s="84"/>
      <c r="Y35" s="84"/>
      <c r="Z35" s="82"/>
    </row>
    <row r="36" spans="1:27" ht="20.100000000000001" customHeight="1" x14ac:dyDescent="0.15">
      <c r="A36" s="58">
        <f>IFERROR(IF(AND(TRIM($I36)&lt;&gt;"", NOT(AND(ISNUMBER(VALUE(SUBSTITUTE($I36,"-",""))), IFERROR(SEARCH("-",$I36),0)&gt;0))),1001,0),3)</f>
        <v>0</v>
      </c>
      <c r="B36" s="58"/>
      <c r="C36" s="77"/>
      <c r="D36" s="78">
        <v>9</v>
      </c>
      <c r="E36" s="53" t="s">
        <v>35</v>
      </c>
      <c r="I36" s="6"/>
      <c r="J36" s="6"/>
      <c r="K36" s="6"/>
      <c r="L36" s="6"/>
      <c r="M36" s="6"/>
      <c r="N36" s="84"/>
      <c r="O36" s="84"/>
      <c r="P36" s="84"/>
      <c r="Q36" s="84"/>
      <c r="R36" s="84"/>
      <c r="S36" s="84"/>
      <c r="T36" s="84"/>
      <c r="U36" s="84"/>
      <c r="V36" s="84"/>
      <c r="W36" s="84"/>
      <c r="X36" s="84"/>
      <c r="Y36" s="84"/>
      <c r="Z36" s="82"/>
    </row>
    <row r="37" spans="1:27" ht="20.100000000000001" customHeight="1" x14ac:dyDescent="0.15">
      <c r="A37" s="58"/>
      <c r="B37" s="58"/>
      <c r="C37" s="86"/>
      <c r="D37" s="83"/>
      <c r="E37" s="83"/>
      <c r="F37" s="83"/>
      <c r="G37" s="83"/>
      <c r="H37" s="83"/>
      <c r="I37" s="80"/>
      <c r="J37" s="85" t="s">
        <v>34</v>
      </c>
      <c r="K37" s="84"/>
      <c r="L37" s="84"/>
      <c r="M37" s="84"/>
      <c r="N37" s="84"/>
      <c r="O37" s="84"/>
      <c r="P37" s="84"/>
      <c r="Q37" s="84"/>
      <c r="R37" s="84"/>
      <c r="S37" s="84"/>
      <c r="T37" s="84"/>
      <c r="U37" s="84"/>
      <c r="V37" s="84"/>
      <c r="W37" s="84"/>
      <c r="X37" s="84"/>
      <c r="Y37" s="84"/>
      <c r="Z37" s="82"/>
    </row>
    <row r="38" spans="1:27" ht="20.100000000000001" customHeight="1" x14ac:dyDescent="0.15">
      <c r="A38" s="58">
        <f>IFERROR(IF(AND(TRIM($I38)&lt;&gt;"", NOT(IFERROR(SEARCH("@",$I38),0)&gt;0)),1001,0),3)</f>
        <v>0</v>
      </c>
      <c r="B38" s="58"/>
      <c r="C38" s="86"/>
      <c r="D38" s="78">
        <v>10</v>
      </c>
      <c r="E38" s="53" t="s">
        <v>36</v>
      </c>
      <c r="I38" s="6"/>
      <c r="J38" s="6"/>
      <c r="K38" s="6"/>
      <c r="L38" s="6"/>
      <c r="M38" s="6"/>
      <c r="N38" s="6"/>
      <c r="O38" s="6"/>
      <c r="P38" s="6"/>
      <c r="Q38" s="22"/>
      <c r="R38" s="6"/>
      <c r="S38" s="6"/>
      <c r="T38" s="6"/>
      <c r="U38" s="6"/>
      <c r="V38" s="6"/>
      <c r="W38" s="6"/>
      <c r="X38" s="6"/>
      <c r="Y38" s="6"/>
      <c r="Z38" s="82"/>
    </row>
    <row r="39" spans="1:27" ht="20.100000000000001" customHeight="1" x14ac:dyDescent="0.15">
      <c r="A39" s="58"/>
      <c r="B39" s="58"/>
      <c r="C39" s="86"/>
      <c r="D39" s="78"/>
      <c r="I39" s="80"/>
      <c r="J39" s="91" t="s">
        <v>70</v>
      </c>
      <c r="K39" s="92"/>
      <c r="L39" s="85"/>
      <c r="M39" s="85"/>
      <c r="N39" s="85"/>
      <c r="O39" s="85"/>
      <c r="P39" s="85"/>
      <c r="Q39" s="93"/>
      <c r="R39" s="85"/>
      <c r="S39" s="85"/>
      <c r="T39" s="85"/>
      <c r="U39" s="85"/>
      <c r="V39" s="85"/>
      <c r="W39" s="85"/>
      <c r="X39" s="85"/>
      <c r="Y39" s="85"/>
      <c r="Z39" s="83"/>
      <c r="AA39" s="94"/>
    </row>
    <row r="40" spans="1:27" ht="20.100000000000001" customHeight="1" x14ac:dyDescent="0.15">
      <c r="A40" s="58">
        <f>IFERROR(IF(AND($I40&lt;&gt;"一致する", $I40&lt;&gt;"一致しない"),1001,0),3)</f>
        <v>0</v>
      </c>
      <c r="B40" s="58"/>
      <c r="C40" s="77"/>
      <c r="D40" s="78">
        <v>11</v>
      </c>
      <c r="E40" s="53" t="s">
        <v>37</v>
      </c>
      <c r="I40" s="6" t="s">
        <v>38</v>
      </c>
      <c r="J40" s="6"/>
      <c r="K40" s="6"/>
      <c r="L40" s="6"/>
      <c r="M40" s="6"/>
      <c r="N40" s="83"/>
      <c r="O40" s="83"/>
      <c r="P40" s="83"/>
      <c r="Q40" s="83"/>
      <c r="R40" s="83"/>
      <c r="S40" s="83"/>
      <c r="T40" s="83"/>
      <c r="U40" s="83"/>
      <c r="V40" s="83"/>
      <c r="W40" s="83"/>
      <c r="X40" s="83"/>
      <c r="Y40" s="83"/>
      <c r="Z40" s="82"/>
      <c r="AA40" s="83"/>
    </row>
    <row r="41" spans="1:27" ht="20.100000000000001" customHeight="1" x14ac:dyDescent="0.15">
      <c r="A41" s="58"/>
      <c r="B41" s="58"/>
      <c r="C41" s="86"/>
      <c r="D41" s="83"/>
      <c r="E41" s="83"/>
      <c r="F41" s="83"/>
      <c r="G41" s="83"/>
      <c r="H41" s="83"/>
      <c r="I41" s="89"/>
      <c r="J41" s="95" t="s">
        <v>64</v>
      </c>
      <c r="K41" s="85"/>
      <c r="L41" s="85"/>
      <c r="M41" s="85"/>
      <c r="N41" s="85"/>
      <c r="O41" s="85"/>
      <c r="P41" s="85"/>
      <c r="Q41" s="85"/>
      <c r="R41" s="85"/>
      <c r="S41" s="85"/>
      <c r="T41" s="85"/>
      <c r="U41" s="85"/>
      <c r="V41" s="85"/>
      <c r="W41" s="85"/>
      <c r="X41" s="85"/>
      <c r="Y41" s="85"/>
      <c r="Z41" s="96"/>
      <c r="AA41" s="83"/>
    </row>
    <row r="42" spans="1:27" ht="20.100000000000001" customHeight="1" x14ac:dyDescent="0.15">
      <c r="A42" s="58"/>
      <c r="B42" s="58"/>
      <c r="C42" s="97"/>
      <c r="D42" s="98"/>
      <c r="E42" s="98"/>
      <c r="F42" s="98"/>
      <c r="G42" s="98"/>
      <c r="H42" s="98"/>
      <c r="I42" s="99"/>
      <c r="J42" s="99"/>
      <c r="K42" s="100"/>
      <c r="L42" s="99"/>
      <c r="M42" s="99"/>
      <c r="N42" s="99"/>
      <c r="O42" s="99"/>
      <c r="P42" s="99"/>
      <c r="Q42" s="99"/>
      <c r="R42" s="99"/>
      <c r="S42" s="99"/>
      <c r="T42" s="99"/>
      <c r="U42" s="99"/>
      <c r="V42" s="99"/>
      <c r="W42" s="99"/>
      <c r="X42" s="99"/>
      <c r="Y42" s="99"/>
      <c r="Z42" s="101"/>
    </row>
    <row r="43" spans="1:27" ht="15" customHeight="1" x14ac:dyDescent="0.15">
      <c r="A43" s="58"/>
      <c r="B43" s="58"/>
      <c r="C43" s="83"/>
      <c r="D43" s="83"/>
      <c r="E43" s="83"/>
      <c r="F43" s="83"/>
      <c r="G43" s="83"/>
      <c r="H43" s="83"/>
      <c r="I43" s="102"/>
      <c r="J43" s="103"/>
      <c r="K43" s="103"/>
      <c r="L43" s="103"/>
      <c r="M43" s="103"/>
      <c r="N43" s="103"/>
      <c r="O43" s="103"/>
      <c r="P43" s="103"/>
      <c r="Q43" s="103"/>
      <c r="R43" s="103"/>
      <c r="S43" s="103"/>
      <c r="T43" s="103"/>
      <c r="U43" s="103"/>
      <c r="V43" s="103"/>
      <c r="W43" s="103"/>
      <c r="X43" s="103"/>
      <c r="Y43" s="103"/>
      <c r="Z43" s="83"/>
    </row>
    <row r="44" spans="1:27" ht="15.75" hidden="1" customHeight="1" x14ac:dyDescent="0.15">
      <c r="A44" s="58"/>
      <c r="B44" s="58"/>
      <c r="C44" s="83"/>
      <c r="D44" s="83"/>
      <c r="E44" s="83"/>
      <c r="F44" s="83"/>
      <c r="G44" s="83"/>
      <c r="H44" s="83"/>
      <c r="I44" s="103"/>
      <c r="J44" s="83"/>
      <c r="K44" s="83"/>
      <c r="L44" s="83"/>
      <c r="M44" s="83"/>
      <c r="N44" s="83"/>
      <c r="O44" s="83"/>
      <c r="P44" s="83"/>
      <c r="Q44" s="83"/>
      <c r="R44" s="83"/>
      <c r="S44" s="83"/>
      <c r="T44" s="83"/>
      <c r="U44" s="83"/>
      <c r="V44" s="83"/>
      <c r="W44" s="83"/>
      <c r="X44" s="83"/>
      <c r="Y44" s="83"/>
      <c r="Z44" s="83"/>
    </row>
    <row r="45" spans="1:27" ht="15.75" hidden="1" customHeight="1" x14ac:dyDescent="0.15">
      <c r="A45" s="58"/>
      <c r="B45" s="58"/>
      <c r="C45" s="83"/>
      <c r="D45" s="83"/>
      <c r="E45" s="83"/>
      <c r="F45" s="83"/>
      <c r="G45" s="83"/>
      <c r="H45" s="83"/>
      <c r="I45" s="103"/>
      <c r="J45" s="83"/>
      <c r="K45" s="83"/>
      <c r="L45" s="83"/>
      <c r="M45" s="83"/>
      <c r="N45" s="83"/>
      <c r="O45" s="83"/>
      <c r="P45" s="83"/>
      <c r="Q45" s="83"/>
      <c r="R45" s="83"/>
      <c r="S45" s="83"/>
      <c r="T45" s="83"/>
      <c r="U45" s="83"/>
      <c r="V45" s="83"/>
      <c r="W45" s="83"/>
      <c r="X45" s="83"/>
      <c r="Y45" s="83"/>
      <c r="Z45" s="83"/>
    </row>
    <row r="46" spans="1:27" ht="15.75" hidden="1" customHeight="1" x14ac:dyDescent="0.15">
      <c r="A46" s="58"/>
      <c r="B46" s="58"/>
      <c r="C46" s="83"/>
      <c r="D46" s="83"/>
      <c r="E46" s="83"/>
      <c r="F46" s="83"/>
      <c r="G46" s="83"/>
      <c r="H46" s="83"/>
      <c r="I46" s="103"/>
      <c r="J46" s="83"/>
      <c r="K46" s="83"/>
      <c r="L46" s="83"/>
      <c r="M46" s="83"/>
      <c r="N46" s="83"/>
      <c r="O46" s="83"/>
      <c r="P46" s="83"/>
      <c r="Q46" s="83"/>
      <c r="R46" s="83"/>
      <c r="S46" s="83"/>
      <c r="T46" s="83"/>
      <c r="U46" s="83"/>
      <c r="V46" s="83"/>
      <c r="W46" s="83"/>
      <c r="X46" s="83"/>
      <c r="Y46" s="83"/>
      <c r="Z46" s="83"/>
    </row>
    <row r="47" spans="1:27" ht="15.75" hidden="1" customHeight="1" x14ac:dyDescent="0.15">
      <c r="A47" s="58"/>
      <c r="B47" s="58"/>
      <c r="C47" s="83"/>
      <c r="D47" s="83"/>
      <c r="E47" s="83"/>
      <c r="F47" s="83"/>
      <c r="G47" s="83"/>
      <c r="H47" s="83"/>
      <c r="I47" s="103"/>
      <c r="J47" s="83"/>
      <c r="K47" s="83"/>
      <c r="L47" s="83"/>
      <c r="M47" s="83"/>
      <c r="N47" s="83"/>
      <c r="O47" s="83"/>
      <c r="P47" s="83"/>
      <c r="Q47" s="83"/>
      <c r="R47" s="83"/>
      <c r="S47" s="83"/>
      <c r="T47" s="83"/>
      <c r="U47" s="83"/>
      <c r="V47" s="83"/>
      <c r="W47" s="83"/>
      <c r="X47" s="83"/>
      <c r="Y47" s="83"/>
      <c r="Z47" s="83"/>
    </row>
    <row r="48" spans="1:27" ht="15.75" hidden="1" customHeight="1" x14ac:dyDescent="0.15">
      <c r="A48" s="58"/>
      <c r="B48" s="58"/>
      <c r="C48" s="83"/>
      <c r="D48" s="83"/>
      <c r="E48" s="83"/>
      <c r="F48" s="83"/>
      <c r="G48" s="83"/>
      <c r="H48" s="83"/>
      <c r="I48" s="103"/>
      <c r="J48" s="83"/>
      <c r="K48" s="83"/>
      <c r="L48" s="83"/>
      <c r="M48" s="83"/>
      <c r="N48" s="83"/>
      <c r="O48" s="83"/>
      <c r="P48" s="83"/>
      <c r="Q48" s="83"/>
      <c r="R48" s="83"/>
      <c r="S48" s="83"/>
      <c r="T48" s="83"/>
      <c r="U48" s="83"/>
      <c r="V48" s="83"/>
      <c r="W48" s="83"/>
      <c r="X48" s="83"/>
      <c r="Y48" s="83"/>
      <c r="Z48" s="83"/>
    </row>
    <row r="49" spans="1:26" ht="15.75" hidden="1" customHeight="1" x14ac:dyDescent="0.15">
      <c r="A49" s="58"/>
      <c r="B49" s="58"/>
      <c r="C49" s="83"/>
      <c r="D49" s="83"/>
      <c r="E49" s="83"/>
      <c r="F49" s="83"/>
      <c r="G49" s="83"/>
      <c r="H49" s="83"/>
      <c r="I49" s="103"/>
      <c r="J49" s="83"/>
      <c r="K49" s="83"/>
      <c r="L49" s="83"/>
      <c r="M49" s="83"/>
      <c r="N49" s="83"/>
      <c r="O49" s="83"/>
      <c r="P49" s="83"/>
      <c r="Q49" s="83"/>
      <c r="R49" s="83"/>
      <c r="S49" s="83"/>
      <c r="T49" s="83"/>
      <c r="U49" s="83"/>
      <c r="V49" s="83"/>
      <c r="W49" s="83"/>
      <c r="X49" s="83"/>
      <c r="Y49" s="83"/>
      <c r="Z49" s="83"/>
    </row>
    <row r="50" spans="1:26" ht="15.75" hidden="1" customHeight="1" x14ac:dyDescent="0.15">
      <c r="A50" s="58"/>
      <c r="B50" s="58"/>
      <c r="C50" s="83"/>
      <c r="D50" s="83"/>
      <c r="E50" s="83"/>
      <c r="F50" s="83"/>
      <c r="G50" s="83"/>
      <c r="H50" s="83"/>
      <c r="I50" s="103"/>
      <c r="J50" s="83"/>
      <c r="K50" s="83"/>
      <c r="L50" s="83"/>
      <c r="M50" s="83"/>
      <c r="N50" s="83"/>
      <c r="O50" s="83"/>
      <c r="P50" s="83"/>
      <c r="Q50" s="83"/>
      <c r="R50" s="83"/>
      <c r="S50" s="83"/>
      <c r="T50" s="83"/>
      <c r="U50" s="83"/>
      <c r="V50" s="83"/>
      <c r="W50" s="83"/>
      <c r="X50" s="83"/>
      <c r="Y50" s="83"/>
      <c r="Z50" s="83"/>
    </row>
    <row r="51" spans="1:26" ht="15.75" hidden="1" customHeight="1" x14ac:dyDescent="0.15">
      <c r="A51" s="58"/>
      <c r="B51" s="58"/>
      <c r="C51" s="83"/>
      <c r="D51" s="83"/>
      <c r="E51" s="83"/>
      <c r="F51" s="83"/>
      <c r="G51" s="83"/>
      <c r="H51" s="83"/>
      <c r="I51" s="103"/>
      <c r="J51" s="83"/>
      <c r="K51" s="83"/>
      <c r="L51" s="83"/>
      <c r="M51" s="83"/>
      <c r="N51" s="83"/>
      <c r="O51" s="83"/>
      <c r="P51" s="83"/>
      <c r="Q51" s="83"/>
      <c r="R51" s="83"/>
      <c r="S51" s="83"/>
      <c r="T51" s="83"/>
      <c r="U51" s="83"/>
      <c r="V51" s="83"/>
      <c r="W51" s="83"/>
      <c r="X51" s="83"/>
      <c r="Y51" s="83"/>
      <c r="Z51" s="83"/>
    </row>
    <row r="52" spans="1:26" ht="15.75" hidden="1" customHeight="1" x14ac:dyDescent="0.15">
      <c r="A52" s="58"/>
      <c r="B52" s="58"/>
      <c r="C52" s="83"/>
      <c r="D52" s="83"/>
      <c r="E52" s="83"/>
      <c r="F52" s="83"/>
      <c r="G52" s="83"/>
      <c r="H52" s="83"/>
      <c r="I52" s="103"/>
      <c r="J52" s="83"/>
      <c r="K52" s="83"/>
      <c r="L52" s="83"/>
      <c r="M52" s="83"/>
      <c r="N52" s="83"/>
      <c r="O52" s="83"/>
      <c r="P52" s="83"/>
      <c r="Q52" s="83"/>
      <c r="R52" s="83"/>
      <c r="S52" s="83"/>
      <c r="T52" s="83"/>
      <c r="U52" s="83"/>
      <c r="V52" s="83"/>
      <c r="W52" s="83"/>
      <c r="X52" s="83"/>
      <c r="Y52" s="83"/>
      <c r="Z52" s="83"/>
    </row>
    <row r="53" spans="1:26" ht="15.75" hidden="1" customHeight="1" x14ac:dyDescent="0.15">
      <c r="A53" s="58"/>
      <c r="B53" s="58"/>
      <c r="C53" s="83"/>
      <c r="D53" s="83"/>
      <c r="E53" s="83"/>
      <c r="F53" s="83"/>
      <c r="G53" s="83"/>
      <c r="H53" s="83"/>
      <c r="I53" s="103"/>
      <c r="J53" s="83"/>
      <c r="K53" s="83"/>
      <c r="L53" s="83"/>
      <c r="M53" s="83"/>
      <c r="N53" s="83"/>
      <c r="O53" s="83"/>
      <c r="P53" s="83"/>
      <c r="Q53" s="83"/>
      <c r="R53" s="83"/>
      <c r="S53" s="83"/>
      <c r="T53" s="83"/>
      <c r="U53" s="83"/>
      <c r="V53" s="83"/>
      <c r="W53" s="83"/>
      <c r="X53" s="83"/>
      <c r="Y53" s="83"/>
      <c r="Z53" s="83"/>
    </row>
    <row r="54" spans="1:26" ht="15.75" hidden="1" customHeight="1" x14ac:dyDescent="0.15">
      <c r="A54" s="58"/>
      <c r="B54" s="58"/>
      <c r="C54" s="83"/>
      <c r="D54" s="83"/>
      <c r="E54" s="83"/>
      <c r="F54" s="83"/>
      <c r="G54" s="83"/>
      <c r="H54" s="83"/>
      <c r="I54" s="103"/>
      <c r="J54" s="83"/>
      <c r="K54" s="83"/>
      <c r="L54" s="83"/>
      <c r="M54" s="83"/>
      <c r="N54" s="83"/>
      <c r="O54" s="83"/>
      <c r="P54" s="83"/>
      <c r="Q54" s="83"/>
      <c r="R54" s="83"/>
      <c r="S54" s="83"/>
      <c r="T54" s="83"/>
      <c r="U54" s="83"/>
      <c r="V54" s="83"/>
      <c r="W54" s="83"/>
      <c r="X54" s="83"/>
      <c r="Y54" s="83"/>
      <c r="Z54" s="83"/>
    </row>
    <row r="55" spans="1:26" ht="15.75" hidden="1" customHeight="1" x14ac:dyDescent="0.15">
      <c r="A55" s="58"/>
      <c r="B55" s="58"/>
      <c r="C55" s="83"/>
      <c r="D55" s="83"/>
      <c r="E55" s="83"/>
      <c r="F55" s="83"/>
      <c r="G55" s="83"/>
      <c r="H55" s="83"/>
      <c r="I55" s="103"/>
      <c r="J55" s="83"/>
      <c r="K55" s="83"/>
      <c r="L55" s="83"/>
      <c r="M55" s="83"/>
      <c r="N55" s="83"/>
      <c r="O55" s="83"/>
      <c r="P55" s="83"/>
      <c r="Q55" s="83"/>
      <c r="R55" s="83"/>
      <c r="S55" s="83"/>
      <c r="T55" s="83"/>
      <c r="U55" s="83"/>
      <c r="V55" s="83"/>
      <c r="W55" s="83"/>
      <c r="X55" s="83"/>
      <c r="Y55" s="83"/>
      <c r="Z55" s="83"/>
    </row>
    <row r="56" spans="1:26" ht="15.75" hidden="1" customHeight="1" x14ac:dyDescent="0.15">
      <c r="A56" s="58"/>
      <c r="B56" s="58"/>
      <c r="C56" s="83"/>
      <c r="D56" s="83"/>
      <c r="E56" s="83"/>
      <c r="F56" s="83"/>
      <c r="G56" s="83"/>
      <c r="H56" s="83"/>
      <c r="I56" s="103"/>
      <c r="J56" s="83"/>
      <c r="K56" s="83"/>
      <c r="L56" s="83"/>
      <c r="M56" s="83"/>
      <c r="N56" s="83"/>
      <c r="O56" s="83"/>
      <c r="P56" s="83"/>
      <c r="Q56" s="83"/>
      <c r="R56" s="83"/>
      <c r="S56" s="83"/>
      <c r="T56" s="83"/>
      <c r="U56" s="83"/>
      <c r="V56" s="83"/>
      <c r="W56" s="83"/>
      <c r="X56" s="83"/>
      <c r="Y56" s="83"/>
      <c r="Z56" s="83"/>
    </row>
    <row r="57" spans="1:26" ht="15.75" hidden="1" customHeight="1" x14ac:dyDescent="0.15">
      <c r="A57" s="58"/>
      <c r="B57" s="58"/>
      <c r="C57" s="83"/>
      <c r="D57" s="83"/>
      <c r="E57" s="83"/>
      <c r="F57" s="83"/>
      <c r="G57" s="83"/>
      <c r="H57" s="83"/>
      <c r="I57" s="103"/>
      <c r="J57" s="83"/>
      <c r="K57" s="83"/>
      <c r="L57" s="83"/>
      <c r="M57" s="83"/>
      <c r="N57" s="83"/>
      <c r="O57" s="83"/>
      <c r="P57" s="83"/>
      <c r="Q57" s="83"/>
      <c r="R57" s="83"/>
      <c r="S57" s="83"/>
      <c r="T57" s="83"/>
      <c r="U57" s="83"/>
      <c r="V57" s="83"/>
      <c r="W57" s="83"/>
      <c r="X57" s="83"/>
      <c r="Y57" s="83"/>
      <c r="Z57" s="83"/>
    </row>
    <row r="58" spans="1:26" ht="15.75" hidden="1" customHeight="1" x14ac:dyDescent="0.15">
      <c r="A58" s="58"/>
      <c r="B58" s="58"/>
      <c r="C58" s="83"/>
      <c r="D58" s="83"/>
      <c r="E58" s="83"/>
      <c r="F58" s="83"/>
      <c r="G58" s="83"/>
      <c r="H58" s="83"/>
      <c r="I58" s="103"/>
      <c r="J58" s="83"/>
      <c r="K58" s="83"/>
      <c r="L58" s="83"/>
      <c r="M58" s="83"/>
      <c r="N58" s="83"/>
      <c r="O58" s="83"/>
      <c r="P58" s="83"/>
      <c r="Q58" s="83"/>
      <c r="R58" s="83"/>
      <c r="S58" s="83"/>
      <c r="T58" s="83"/>
      <c r="U58" s="83"/>
      <c r="V58" s="83"/>
      <c r="W58" s="83"/>
      <c r="X58" s="83"/>
      <c r="Y58" s="83"/>
      <c r="Z58" s="83"/>
    </row>
    <row r="59" spans="1:26" ht="15" customHeight="1" x14ac:dyDescent="0.15">
      <c r="A59" s="58"/>
      <c r="B59" s="58"/>
      <c r="C59" s="83"/>
      <c r="D59" s="83"/>
      <c r="E59" s="83"/>
      <c r="F59" s="83"/>
      <c r="G59" s="83"/>
      <c r="H59" s="83"/>
      <c r="I59" s="103"/>
      <c r="J59" s="83"/>
      <c r="K59" s="83"/>
      <c r="L59" s="83"/>
      <c r="M59" s="83"/>
      <c r="N59" s="83"/>
      <c r="O59" s="83"/>
      <c r="P59" s="83"/>
      <c r="Q59" s="83"/>
      <c r="R59" s="83"/>
      <c r="S59" s="83"/>
      <c r="T59" s="83"/>
      <c r="U59" s="83"/>
      <c r="V59" s="83"/>
      <c r="W59" s="83"/>
      <c r="X59" s="83"/>
      <c r="Y59" s="83"/>
      <c r="Z59" s="83"/>
    </row>
    <row r="60" spans="1:26" ht="20.100000000000001" customHeight="1" x14ac:dyDescent="0.15">
      <c r="A60" s="58"/>
      <c r="B60" s="58"/>
      <c r="C60" s="70" t="s">
        <v>39</v>
      </c>
      <c r="D60" s="71"/>
      <c r="E60" s="71"/>
      <c r="F60" s="71"/>
      <c r="G60" s="71"/>
      <c r="H60" s="72"/>
      <c r="I60" s="104"/>
    </row>
    <row r="61" spans="1:26" ht="15" customHeight="1" x14ac:dyDescent="0.15">
      <c r="A61" s="58"/>
      <c r="B61" s="58"/>
      <c r="C61" s="73"/>
      <c r="D61" s="74"/>
      <c r="E61" s="74"/>
      <c r="F61" s="74"/>
      <c r="G61" s="74"/>
      <c r="H61" s="74"/>
      <c r="I61" s="75"/>
      <c r="J61" s="75"/>
      <c r="K61" s="75"/>
      <c r="L61" s="75"/>
      <c r="M61" s="75"/>
      <c r="N61" s="75"/>
      <c r="O61" s="75"/>
      <c r="P61" s="75"/>
      <c r="Q61" s="75"/>
      <c r="R61" s="75"/>
      <c r="S61" s="75"/>
      <c r="T61" s="75"/>
      <c r="U61" s="75"/>
      <c r="V61" s="75"/>
      <c r="W61" s="75"/>
      <c r="X61" s="75"/>
      <c r="Y61" s="75"/>
      <c r="Z61" s="76"/>
    </row>
    <row r="62" spans="1:26" ht="20.100000000000001" customHeight="1" x14ac:dyDescent="0.15">
      <c r="A62" s="58"/>
      <c r="B62" s="58"/>
      <c r="C62" s="73"/>
      <c r="D62" s="105" t="s">
        <v>40</v>
      </c>
      <c r="E62" s="105"/>
      <c r="F62" s="105"/>
      <c r="G62" s="105"/>
      <c r="H62" s="105"/>
      <c r="I62" s="105"/>
      <c r="J62" s="105"/>
      <c r="K62" s="105"/>
      <c r="L62" s="105"/>
      <c r="M62" s="105"/>
      <c r="N62" s="105"/>
      <c r="O62" s="105"/>
      <c r="P62" s="105"/>
      <c r="Q62" s="105"/>
      <c r="R62" s="105"/>
      <c r="S62" s="105"/>
      <c r="T62" s="105"/>
      <c r="U62" s="105"/>
      <c r="V62" s="105"/>
      <c r="W62" s="105"/>
      <c r="X62" s="105"/>
      <c r="Y62" s="105"/>
      <c r="Z62" s="82"/>
    </row>
    <row r="63" spans="1:26" ht="20.100000000000001" customHeight="1" x14ac:dyDescent="0.15">
      <c r="A63" s="58">
        <f>IFERROR(IF(AND($I63&lt;&gt;"しない", $I63&lt;&gt;"する"),1001,0),3)</f>
        <v>1001</v>
      </c>
      <c r="B63" s="58"/>
      <c r="C63" s="77"/>
      <c r="D63" s="78">
        <v>1</v>
      </c>
      <c r="E63" s="83" t="s">
        <v>41</v>
      </c>
      <c r="F63" s="83"/>
      <c r="G63" s="83"/>
      <c r="H63" s="83"/>
      <c r="I63" s="6"/>
      <c r="J63" s="6"/>
      <c r="K63" s="6"/>
      <c r="L63" s="6"/>
      <c r="M63" s="6"/>
      <c r="N63" s="83"/>
      <c r="O63" s="83"/>
      <c r="P63" s="83"/>
      <c r="Q63" s="83"/>
      <c r="R63" s="83"/>
      <c r="S63" s="83"/>
      <c r="T63" s="83"/>
      <c r="U63" s="83"/>
      <c r="V63" s="83"/>
      <c r="W63" s="83"/>
      <c r="X63" s="83"/>
      <c r="Y63" s="83"/>
      <c r="Z63" s="82"/>
    </row>
    <row r="64" spans="1:26" ht="20.100000000000001" customHeight="1" x14ac:dyDescent="0.15">
      <c r="A64" s="58"/>
      <c r="B64" s="58"/>
      <c r="C64" s="77"/>
      <c r="D64" s="83"/>
      <c r="E64" s="83"/>
      <c r="F64" s="83"/>
      <c r="G64" s="83"/>
      <c r="H64" s="83"/>
      <c r="I64" s="89"/>
      <c r="J64" s="85" t="s">
        <v>7</v>
      </c>
      <c r="K64" s="84"/>
      <c r="L64" s="84"/>
      <c r="M64" s="84"/>
      <c r="N64" s="84"/>
      <c r="O64" s="84"/>
      <c r="P64" s="84"/>
      <c r="Q64" s="84"/>
      <c r="R64" s="84"/>
      <c r="S64" s="84"/>
      <c r="T64" s="84"/>
      <c r="U64" s="84"/>
      <c r="V64" s="84"/>
      <c r="W64" s="84"/>
      <c r="X64" s="84"/>
      <c r="Y64" s="84"/>
      <c r="Z64" s="82"/>
    </row>
    <row r="65" spans="1:26" ht="20.100000000000001" hidden="1" customHeight="1" x14ac:dyDescent="0.15">
      <c r="A65" s="58"/>
      <c r="B65" s="58"/>
      <c r="C65" s="77"/>
      <c r="D65" s="83"/>
      <c r="E65" s="83"/>
      <c r="F65" s="83"/>
      <c r="G65" s="83"/>
      <c r="H65" s="83"/>
      <c r="I65" s="89"/>
      <c r="J65" s="84"/>
      <c r="K65" s="84"/>
      <c r="L65" s="84"/>
      <c r="M65" s="84"/>
      <c r="N65" s="84"/>
      <c r="O65" s="84"/>
      <c r="P65" s="84"/>
      <c r="Q65" s="84"/>
      <c r="R65" s="84"/>
      <c r="S65" s="84"/>
      <c r="T65" s="84"/>
      <c r="U65" s="84"/>
      <c r="V65" s="84"/>
      <c r="W65" s="84"/>
      <c r="X65" s="84"/>
      <c r="Y65" s="84"/>
      <c r="Z65" s="82"/>
    </row>
    <row r="66" spans="1:26" ht="20.100000000000001" hidden="1" customHeight="1" x14ac:dyDescent="0.15">
      <c r="A66" s="58"/>
      <c r="B66" s="58"/>
      <c r="C66" s="77"/>
      <c r="D66" s="83"/>
      <c r="E66" s="83"/>
      <c r="F66" s="83"/>
      <c r="G66" s="83"/>
      <c r="H66" s="83"/>
      <c r="I66" s="89"/>
      <c r="J66" s="84"/>
      <c r="K66" s="84"/>
      <c r="L66" s="84"/>
      <c r="M66" s="84"/>
      <c r="N66" s="84"/>
      <c r="O66" s="84"/>
      <c r="P66" s="84"/>
      <c r="Q66" s="84"/>
      <c r="R66" s="84"/>
      <c r="S66" s="84"/>
      <c r="T66" s="84"/>
      <c r="U66" s="84"/>
      <c r="V66" s="84"/>
      <c r="W66" s="84"/>
      <c r="X66" s="84"/>
      <c r="Y66" s="84"/>
      <c r="Z66" s="82"/>
    </row>
    <row r="67" spans="1:26" ht="20.100000000000001" hidden="1" customHeight="1" x14ac:dyDescent="0.15">
      <c r="A67" s="58"/>
      <c r="B67" s="58"/>
      <c r="C67" s="77"/>
      <c r="D67" s="83"/>
      <c r="E67" s="83"/>
      <c r="F67" s="83"/>
      <c r="G67" s="83"/>
      <c r="H67" s="83"/>
      <c r="I67" s="89"/>
      <c r="J67" s="84"/>
      <c r="K67" s="84"/>
      <c r="L67" s="84"/>
      <c r="M67" s="84"/>
      <c r="N67" s="84"/>
      <c r="O67" s="84"/>
      <c r="P67" s="84"/>
      <c r="Q67" s="84"/>
      <c r="R67" s="84"/>
      <c r="S67" s="84"/>
      <c r="T67" s="84"/>
      <c r="U67" s="84"/>
      <c r="V67" s="84"/>
      <c r="W67" s="84"/>
      <c r="X67" s="84"/>
      <c r="Y67" s="84"/>
      <c r="Z67" s="82"/>
    </row>
    <row r="68" spans="1:26" ht="20.100000000000001" hidden="1" customHeight="1" x14ac:dyDescent="0.15">
      <c r="A68" s="58"/>
      <c r="B68" s="58"/>
      <c r="C68" s="77"/>
      <c r="D68" s="83"/>
      <c r="E68" s="83"/>
      <c r="F68" s="83"/>
      <c r="G68" s="83"/>
      <c r="H68" s="83"/>
      <c r="I68" s="89"/>
      <c r="J68" s="84"/>
      <c r="K68" s="84"/>
      <c r="L68" s="84"/>
      <c r="M68" s="84"/>
      <c r="N68" s="84"/>
      <c r="O68" s="84"/>
      <c r="P68" s="84"/>
      <c r="Q68" s="84"/>
      <c r="R68" s="84"/>
      <c r="S68" s="84"/>
      <c r="T68" s="84"/>
      <c r="U68" s="84"/>
      <c r="V68" s="84"/>
      <c r="W68" s="84"/>
      <c r="X68" s="84"/>
      <c r="Y68" s="84"/>
      <c r="Z68" s="82"/>
    </row>
    <row r="69" spans="1:26" ht="20.100000000000001" customHeight="1" x14ac:dyDescent="0.15">
      <c r="A69" s="58">
        <f>IFERROR(IF(OR(AND($I63="する",TRIM($I69)=""),AND($I63="しない",NOT(ISBLANK($I69)))),1001,0),3)</f>
        <v>0</v>
      </c>
      <c r="B69" s="58"/>
      <c r="C69" s="77"/>
      <c r="D69" s="78">
        <v>2</v>
      </c>
      <c r="E69" s="53" t="s">
        <v>20</v>
      </c>
      <c r="I69" s="23"/>
      <c r="J69" s="24"/>
      <c r="K69" s="24"/>
      <c r="L69" s="24"/>
      <c r="M69" s="24"/>
      <c r="N69" s="83"/>
      <c r="O69" s="83"/>
      <c r="P69" s="83"/>
      <c r="Q69" s="83"/>
      <c r="R69" s="83"/>
      <c r="S69" s="83"/>
      <c r="T69" s="83"/>
      <c r="U69" s="83"/>
      <c r="V69" s="83"/>
      <c r="W69" s="83"/>
      <c r="X69" s="83"/>
      <c r="Y69" s="83"/>
      <c r="Z69" s="82"/>
    </row>
    <row r="70" spans="1:26" ht="20.100000000000001" customHeight="1" x14ac:dyDescent="0.15">
      <c r="A70" s="58"/>
      <c r="B70" s="58"/>
      <c r="C70" s="77"/>
      <c r="D70" s="78"/>
      <c r="E70" s="83"/>
      <c r="F70" s="83"/>
      <c r="G70" s="83"/>
      <c r="H70" s="83"/>
      <c r="I70" s="80"/>
      <c r="J70" s="85" t="s">
        <v>72</v>
      </c>
      <c r="K70" s="84"/>
      <c r="L70" s="84"/>
      <c r="M70" s="84"/>
      <c r="N70" s="84"/>
      <c r="O70" s="84"/>
      <c r="P70" s="84"/>
      <c r="Q70" s="84"/>
      <c r="R70" s="84"/>
      <c r="S70" s="84"/>
      <c r="T70" s="84"/>
      <c r="U70" s="84"/>
      <c r="V70" s="84"/>
      <c r="W70" s="84"/>
      <c r="X70" s="84"/>
      <c r="Y70" s="84"/>
      <c r="Z70" s="82"/>
    </row>
    <row r="71" spans="1:26" ht="20.100000000000001" customHeight="1" x14ac:dyDescent="0.15">
      <c r="A71" s="58">
        <f>IFERROR(IF(OR(AND($I63="する",AND($I71&lt;&gt;"", OR(ISERROR(FIND("@"&amp;LEFT($I71,3)&amp;"@", 都道府県3))=FALSE, ISERROR(FIND("@"&amp;LEFT($I71,4)&amp;"@",都道府県4))=FALSE))=FALSE),AND($I63="しない",NOT(ISBLANK($I71)))),1001,0),3)</f>
        <v>0</v>
      </c>
      <c r="B71" s="58"/>
      <c r="C71" s="77"/>
      <c r="D71" s="78">
        <v>3</v>
      </c>
      <c r="E71" s="53" t="s">
        <v>21</v>
      </c>
      <c r="I71" s="25"/>
      <c r="J71" s="25"/>
      <c r="K71" s="25"/>
      <c r="L71" s="25"/>
      <c r="M71" s="25"/>
      <c r="N71" s="25"/>
      <c r="O71" s="25"/>
      <c r="P71" s="25"/>
      <c r="Q71" s="26"/>
      <c r="R71" s="25"/>
      <c r="S71" s="25"/>
      <c r="T71" s="25"/>
      <c r="U71" s="25"/>
      <c r="V71" s="25"/>
      <c r="W71" s="25"/>
      <c r="X71" s="25"/>
      <c r="Y71" s="25"/>
      <c r="Z71" s="82"/>
    </row>
    <row r="72" spans="1:26" ht="20.100000000000001" customHeight="1" x14ac:dyDescent="0.15">
      <c r="A72" s="58"/>
      <c r="B72" s="58"/>
      <c r="C72" s="77"/>
      <c r="D72" s="78"/>
      <c r="E72" s="83"/>
      <c r="F72" s="83"/>
      <c r="G72" s="83"/>
      <c r="H72" s="83"/>
      <c r="I72" s="80"/>
      <c r="J72" s="85" t="s">
        <v>22</v>
      </c>
      <c r="K72" s="84"/>
      <c r="L72" s="84"/>
      <c r="M72" s="84"/>
      <c r="N72" s="84"/>
      <c r="O72" s="84"/>
      <c r="P72" s="84"/>
      <c r="Q72" s="84"/>
      <c r="R72" s="84"/>
      <c r="S72" s="84"/>
      <c r="T72" s="84"/>
      <c r="U72" s="84"/>
      <c r="V72" s="84"/>
      <c r="W72" s="84"/>
      <c r="X72" s="84"/>
      <c r="Y72" s="84"/>
      <c r="Z72" s="82"/>
    </row>
    <row r="73" spans="1:26" ht="20.100000000000001" customHeight="1" x14ac:dyDescent="0.15">
      <c r="A73" s="58">
        <f>IFERROR(IF(OR(AND($I63="する",TRIM($I73)=""),AND($I63="しない",NOT(ISBLANK($I73)))),1001,0),3)</f>
        <v>0</v>
      </c>
      <c r="B73" s="58"/>
      <c r="C73" s="77"/>
      <c r="D73" s="78">
        <v>4</v>
      </c>
      <c r="E73" s="53" t="s">
        <v>23</v>
      </c>
      <c r="I73" s="6"/>
      <c r="J73" s="6"/>
      <c r="K73" s="6"/>
      <c r="L73" s="6"/>
      <c r="M73" s="6"/>
      <c r="N73" s="6"/>
      <c r="O73" s="6"/>
      <c r="P73" s="6"/>
      <c r="Q73" s="7"/>
      <c r="R73" s="6"/>
      <c r="S73" s="6"/>
      <c r="T73" s="6"/>
      <c r="U73" s="6"/>
      <c r="V73" s="6"/>
      <c r="W73" s="6"/>
      <c r="X73" s="6"/>
      <c r="Y73" s="6"/>
      <c r="Z73" s="82"/>
    </row>
    <row r="74" spans="1:26" ht="30" customHeight="1" x14ac:dyDescent="0.15">
      <c r="A74" s="58"/>
      <c r="B74" s="58"/>
      <c r="C74" s="86"/>
      <c r="D74" s="83"/>
      <c r="I74" s="80"/>
      <c r="J74" s="106" t="s">
        <v>79</v>
      </c>
      <c r="K74" s="106"/>
      <c r="L74" s="106"/>
      <c r="M74" s="106"/>
      <c r="N74" s="106"/>
      <c r="O74" s="106"/>
      <c r="P74" s="106"/>
      <c r="Q74" s="106"/>
      <c r="R74" s="106"/>
      <c r="S74" s="106"/>
      <c r="T74" s="106"/>
      <c r="U74" s="106"/>
      <c r="V74" s="106"/>
      <c r="W74" s="106"/>
      <c r="X74" s="106"/>
      <c r="Y74" s="106"/>
      <c r="Z74" s="82"/>
    </row>
    <row r="75" spans="1:26" ht="20.100000000000001" customHeight="1" x14ac:dyDescent="0.15">
      <c r="A75" s="58">
        <f>IFERROR(IF(OR(AND($I63="する",TRIM($I75)=""),AND($I63="しない",NOT(ISBLANK($I75)))),1001,0),3)</f>
        <v>0</v>
      </c>
      <c r="B75" s="58"/>
      <c r="C75" s="77"/>
      <c r="D75" s="78">
        <v>5</v>
      </c>
      <c r="E75" s="53" t="s">
        <v>24</v>
      </c>
      <c r="I75" s="6"/>
      <c r="J75" s="6"/>
      <c r="K75" s="6"/>
      <c r="L75" s="6"/>
      <c r="M75" s="6"/>
      <c r="N75" s="6"/>
      <c r="O75" s="6"/>
      <c r="P75" s="6"/>
      <c r="Q75" s="6"/>
      <c r="R75" s="6"/>
      <c r="S75" s="6"/>
      <c r="T75" s="6"/>
      <c r="U75" s="6"/>
      <c r="V75" s="6"/>
      <c r="W75" s="6"/>
      <c r="X75" s="6"/>
      <c r="Y75" s="6"/>
      <c r="Z75" s="82"/>
    </row>
    <row r="76" spans="1:26" ht="30" customHeight="1" x14ac:dyDescent="0.15">
      <c r="A76" s="58"/>
      <c r="B76" s="58"/>
      <c r="C76" s="86"/>
      <c r="D76" s="83"/>
      <c r="E76" s="83"/>
      <c r="F76" s="83"/>
      <c r="G76" s="83"/>
      <c r="H76" s="83"/>
      <c r="I76" s="80"/>
      <c r="J76" s="106" t="s">
        <v>80</v>
      </c>
      <c r="K76" s="106"/>
      <c r="L76" s="106"/>
      <c r="M76" s="106"/>
      <c r="N76" s="106"/>
      <c r="O76" s="106"/>
      <c r="P76" s="106"/>
      <c r="Q76" s="106"/>
      <c r="R76" s="106"/>
      <c r="S76" s="106"/>
      <c r="T76" s="106"/>
      <c r="U76" s="106"/>
      <c r="V76" s="106"/>
      <c r="W76" s="106"/>
      <c r="X76" s="106"/>
      <c r="Y76" s="106"/>
      <c r="Z76" s="82"/>
    </row>
    <row r="77" spans="1:26" ht="20.100000000000001" customHeight="1" x14ac:dyDescent="0.15">
      <c r="A77" s="58">
        <f>IFERROR(IF(OR(AND($I63="する",TRIM($I77)=""),AND($I63="しない",NOT(ISBLANK($I77)))),1001,0),3)</f>
        <v>0</v>
      </c>
      <c r="B77" s="58"/>
      <c r="C77" s="77"/>
      <c r="D77" s="78">
        <v>6</v>
      </c>
      <c r="E77" s="53" t="s">
        <v>42</v>
      </c>
      <c r="I77" s="6"/>
      <c r="J77" s="6"/>
      <c r="K77" s="6"/>
      <c r="L77" s="6"/>
      <c r="M77" s="6"/>
      <c r="N77" s="6"/>
      <c r="O77" s="6"/>
      <c r="P77" s="6"/>
      <c r="Q77" s="6"/>
      <c r="R77" s="6"/>
      <c r="S77" s="6"/>
      <c r="T77" s="6"/>
      <c r="U77" s="6"/>
      <c r="V77" s="6"/>
      <c r="W77" s="6"/>
      <c r="X77" s="6"/>
      <c r="Y77" s="6"/>
      <c r="Z77" s="82"/>
    </row>
    <row r="78" spans="1:26" ht="20.100000000000001" customHeight="1" x14ac:dyDescent="0.15">
      <c r="A78" s="58"/>
      <c r="B78" s="58"/>
      <c r="C78" s="86"/>
      <c r="D78" s="83"/>
      <c r="E78" s="83"/>
      <c r="F78" s="83"/>
      <c r="G78" s="83"/>
      <c r="H78" s="83"/>
      <c r="I78" s="80"/>
      <c r="J78" s="95" t="s">
        <v>43</v>
      </c>
      <c r="K78" s="84"/>
      <c r="L78" s="84"/>
      <c r="M78" s="84"/>
      <c r="N78" s="84"/>
      <c r="O78" s="84"/>
      <c r="P78" s="84"/>
      <c r="Q78" s="84"/>
      <c r="R78" s="84"/>
      <c r="S78" s="84"/>
      <c r="T78" s="84"/>
      <c r="U78" s="84"/>
      <c r="V78" s="84"/>
      <c r="W78" s="84"/>
      <c r="X78" s="84"/>
      <c r="Y78" s="84"/>
      <c r="Z78" s="82"/>
    </row>
    <row r="79" spans="1:26" ht="20.100000000000001" customHeight="1" x14ac:dyDescent="0.15">
      <c r="A79" s="58">
        <f>IFERROR(IF(OR(AND($I63="する",OR(TRIM($I79)="", NOT(OR(IFERROR(SEARCH(" ",$I79),0)&gt;0, IFERROR(SEARCH("　",$I79),0)&gt;0)))),AND($I63="しない",NOT(ISBLANK($I79)))),1001,0),3)</f>
        <v>0</v>
      </c>
      <c r="B79" s="58"/>
      <c r="C79" s="77"/>
      <c r="D79" s="78">
        <v>7</v>
      </c>
      <c r="E79" s="53" t="s">
        <v>44</v>
      </c>
      <c r="I79" s="6"/>
      <c r="J79" s="6"/>
      <c r="K79" s="6"/>
      <c r="L79" s="6"/>
      <c r="M79" s="6"/>
      <c r="N79" s="6"/>
      <c r="O79" s="6"/>
      <c r="P79" s="6"/>
      <c r="Q79" s="6"/>
      <c r="R79" s="6"/>
      <c r="S79" s="6"/>
      <c r="T79" s="6"/>
      <c r="U79" s="6"/>
      <c r="V79" s="6"/>
      <c r="W79" s="6"/>
      <c r="X79" s="6"/>
      <c r="Y79" s="6"/>
      <c r="Z79" s="82"/>
    </row>
    <row r="80" spans="1:26" ht="20.100000000000001" customHeight="1" x14ac:dyDescent="0.15">
      <c r="A80" s="58"/>
      <c r="B80" s="58"/>
      <c r="C80" s="86"/>
      <c r="D80" s="83"/>
      <c r="E80" s="107" t="s">
        <v>45</v>
      </c>
      <c r="F80" s="83"/>
      <c r="G80" s="83"/>
      <c r="H80" s="83"/>
      <c r="I80" s="89"/>
      <c r="J80" s="85" t="s">
        <v>28</v>
      </c>
      <c r="K80" s="85"/>
      <c r="L80" s="85"/>
      <c r="M80" s="85"/>
      <c r="N80" s="85"/>
      <c r="O80" s="85"/>
      <c r="P80" s="85"/>
      <c r="Q80" s="85"/>
      <c r="R80" s="85"/>
      <c r="S80" s="85"/>
      <c r="T80" s="85"/>
      <c r="U80" s="85"/>
      <c r="V80" s="85"/>
      <c r="W80" s="85"/>
      <c r="X80" s="85"/>
      <c r="Y80" s="85"/>
      <c r="Z80" s="82"/>
    </row>
    <row r="81" spans="1:27" ht="20.100000000000001" customHeight="1" x14ac:dyDescent="0.15">
      <c r="A81" s="58">
        <f>IFERROR(IF(OR(AND($I63="する",OR(TRIM($I81)="", NOT(OR(IFERROR(SEARCH(" ",$I81),0)&gt;0, IFERROR(SEARCH("　",$I81),0)&gt;0)))),AND($I63="しない",NOT(ISBLANK($I81)))),1001,0),3)</f>
        <v>0</v>
      </c>
      <c r="B81" s="58"/>
      <c r="C81" s="77"/>
      <c r="D81" s="78">
        <v>8</v>
      </c>
      <c r="E81" s="53" t="s">
        <v>44</v>
      </c>
      <c r="I81" s="6"/>
      <c r="J81" s="6"/>
      <c r="K81" s="6"/>
      <c r="L81" s="6"/>
      <c r="M81" s="6"/>
      <c r="N81" s="6"/>
      <c r="O81" s="6"/>
      <c r="P81" s="6"/>
      <c r="Q81" s="6"/>
      <c r="R81" s="6"/>
      <c r="S81" s="6"/>
      <c r="T81" s="6"/>
      <c r="U81" s="6"/>
      <c r="V81" s="6"/>
      <c r="W81" s="6"/>
      <c r="X81" s="6"/>
      <c r="Y81" s="6"/>
      <c r="Z81" s="82"/>
    </row>
    <row r="82" spans="1:27" ht="20.100000000000001" customHeight="1" x14ac:dyDescent="0.15">
      <c r="A82" s="58"/>
      <c r="B82" s="58"/>
      <c r="C82" s="86"/>
      <c r="D82" s="83"/>
      <c r="E82" s="83"/>
      <c r="F82" s="83"/>
      <c r="G82" s="83"/>
      <c r="H82" s="83"/>
      <c r="I82" s="89"/>
      <c r="J82" s="85" t="s">
        <v>30</v>
      </c>
      <c r="K82" s="85"/>
      <c r="L82" s="85"/>
      <c r="M82" s="85"/>
      <c r="N82" s="85"/>
      <c r="O82" s="85"/>
      <c r="P82" s="85"/>
      <c r="Q82" s="85"/>
      <c r="R82" s="85"/>
      <c r="S82" s="85"/>
      <c r="T82" s="85"/>
      <c r="U82" s="85"/>
      <c r="V82" s="85"/>
      <c r="W82" s="85"/>
      <c r="X82" s="85"/>
      <c r="Y82" s="85"/>
      <c r="Z82" s="82"/>
    </row>
    <row r="83" spans="1:27" ht="20.100000000000001" customHeight="1" x14ac:dyDescent="0.15">
      <c r="A83" s="58">
        <f>IFERROR(IF(OR(AND($I63="する",NOT(AND(TRIM($I83)&lt;&gt;"",ISNUMBER(VALUE(SUBSTITUTE($I83,"-",""))),IFERROR(SEARCH("-",$I83),0)&gt;0))), AND($I63="しない",NOT(ISBLANK($I83)))),1001,0),3)</f>
        <v>0</v>
      </c>
      <c r="B83" s="58"/>
      <c r="C83" s="77"/>
      <c r="D83" s="78">
        <v>9</v>
      </c>
      <c r="E83" s="53" t="s">
        <v>31</v>
      </c>
      <c r="I83" s="6"/>
      <c r="J83" s="6"/>
      <c r="K83" s="6"/>
      <c r="L83" s="6"/>
      <c r="M83" s="6"/>
      <c r="O83" s="90" t="s">
        <v>32</v>
      </c>
      <c r="P83" s="1"/>
      <c r="Q83" s="53" t="s">
        <v>33</v>
      </c>
      <c r="Y83" s="84"/>
      <c r="Z83" s="82"/>
    </row>
    <row r="84" spans="1:27" ht="20.100000000000001" customHeight="1" x14ac:dyDescent="0.15">
      <c r="A84" s="58">
        <f>IFERROR(IF(AND($I63="しない",NOT(ISBLANK($P83))),1001,0),3)</f>
        <v>0</v>
      </c>
      <c r="B84" s="58"/>
      <c r="C84" s="86"/>
      <c r="D84" s="83"/>
      <c r="E84" s="83"/>
      <c r="F84" s="83"/>
      <c r="G84" s="83"/>
      <c r="H84" s="83"/>
      <c r="I84" s="80"/>
      <c r="J84" s="85" t="s">
        <v>34</v>
      </c>
      <c r="K84" s="84"/>
      <c r="L84" s="84"/>
      <c r="M84" s="84"/>
      <c r="N84" s="84"/>
      <c r="O84" s="84"/>
      <c r="P84" s="84"/>
      <c r="Q84" s="84"/>
      <c r="R84" s="84"/>
      <c r="S84" s="84"/>
      <c r="T84" s="84"/>
      <c r="U84" s="84"/>
      <c r="V84" s="84"/>
      <c r="W84" s="84"/>
      <c r="X84" s="84"/>
      <c r="Y84" s="84"/>
      <c r="Z84" s="82"/>
    </row>
    <row r="85" spans="1:27" ht="20.100000000000001" customHeight="1" x14ac:dyDescent="0.15">
      <c r="A85" s="58">
        <f>IFERROR(IF(OR(AND($I63="する",AND(TRIM($I85)&lt;&gt;"",NOT(AND(ISNUMBER(VALUE(SUBSTITUTE($I85,"-",""))),IFERROR(SEARCH("-",$I85),0)&gt;0)))), AND($I63="しない",NOT(ISBLANK($I85)))),1001,0),3)</f>
        <v>0</v>
      </c>
      <c r="B85" s="58"/>
      <c r="C85" s="77"/>
      <c r="D85" s="78">
        <v>10</v>
      </c>
      <c r="E85" s="53" t="s">
        <v>35</v>
      </c>
      <c r="I85" s="6"/>
      <c r="J85" s="6"/>
      <c r="K85" s="6"/>
      <c r="L85" s="6"/>
      <c r="M85" s="6"/>
      <c r="N85" s="84"/>
      <c r="O85" s="84"/>
      <c r="P85" s="84"/>
      <c r="Q85" s="84"/>
      <c r="R85" s="84"/>
      <c r="S85" s="84"/>
      <c r="T85" s="84"/>
      <c r="U85" s="84"/>
      <c r="V85" s="84"/>
      <c r="W85" s="84"/>
      <c r="X85" s="84"/>
      <c r="Y85" s="84"/>
      <c r="Z85" s="82"/>
    </row>
    <row r="86" spans="1:27" ht="20.100000000000001" customHeight="1" x14ac:dyDescent="0.15">
      <c r="A86" s="58"/>
      <c r="B86" s="58"/>
      <c r="C86" s="86"/>
      <c r="D86" s="83"/>
      <c r="E86" s="83"/>
      <c r="F86" s="83"/>
      <c r="G86" s="83"/>
      <c r="H86" s="83"/>
      <c r="I86" s="80"/>
      <c r="J86" s="85" t="s">
        <v>34</v>
      </c>
      <c r="K86" s="84"/>
      <c r="L86" s="84"/>
      <c r="M86" s="84"/>
      <c r="N86" s="84"/>
      <c r="O86" s="84"/>
      <c r="P86" s="84"/>
      <c r="Q86" s="84"/>
      <c r="R86" s="84"/>
      <c r="S86" s="84"/>
      <c r="T86" s="84"/>
      <c r="U86" s="84"/>
      <c r="V86" s="84"/>
      <c r="W86" s="84"/>
      <c r="X86" s="84"/>
      <c r="Y86" s="84"/>
      <c r="Z86" s="82"/>
    </row>
    <row r="87" spans="1:27" ht="20.100000000000001" customHeight="1" x14ac:dyDescent="0.15">
      <c r="A87" s="58">
        <f>IFERROR(IF(OR(AND($I63="する",AND(TRIM($I87)&lt;&gt;"",NOT(IFERROR(SEARCH("@",$I87),0)&gt;0))),AND($I63="しない",NOT(ISBLANK($I87)))),1001,0),3)</f>
        <v>0</v>
      </c>
      <c r="B87" s="58"/>
      <c r="C87" s="86"/>
      <c r="D87" s="78">
        <v>11</v>
      </c>
      <c r="E87" s="53" t="s">
        <v>36</v>
      </c>
      <c r="I87" s="6"/>
      <c r="J87" s="6"/>
      <c r="K87" s="6"/>
      <c r="L87" s="6"/>
      <c r="M87" s="6"/>
      <c r="N87" s="6"/>
      <c r="O87" s="6"/>
      <c r="P87" s="6"/>
      <c r="Q87" s="22"/>
      <c r="R87" s="6"/>
      <c r="S87" s="6"/>
      <c r="T87" s="6"/>
      <c r="U87" s="6"/>
      <c r="V87" s="6"/>
      <c r="W87" s="6"/>
      <c r="X87" s="6"/>
      <c r="Y87" s="6"/>
      <c r="Z87" s="82"/>
    </row>
    <row r="88" spans="1:27" ht="20.100000000000001" customHeight="1" x14ac:dyDescent="0.15">
      <c r="A88" s="58"/>
      <c r="B88" s="58"/>
      <c r="C88" s="86"/>
      <c r="D88" s="78"/>
      <c r="I88" s="80"/>
      <c r="J88" s="91" t="s">
        <v>70</v>
      </c>
      <c r="K88" s="108"/>
      <c r="L88" s="84"/>
      <c r="M88" s="84"/>
      <c r="N88" s="84"/>
      <c r="O88" s="84"/>
      <c r="P88" s="84"/>
      <c r="Q88" s="109"/>
      <c r="R88" s="84"/>
      <c r="S88" s="84"/>
      <c r="T88" s="84"/>
      <c r="U88" s="84"/>
      <c r="V88" s="84"/>
      <c r="W88" s="84"/>
      <c r="X88" s="84"/>
      <c r="Y88" s="84"/>
      <c r="Z88" s="83"/>
      <c r="AA88" s="94"/>
    </row>
    <row r="89" spans="1:27" ht="20.100000000000001" customHeight="1" x14ac:dyDescent="0.15">
      <c r="A89" s="58"/>
      <c r="B89" s="58"/>
      <c r="C89" s="97"/>
      <c r="D89" s="98"/>
      <c r="E89" s="98"/>
      <c r="F89" s="98"/>
      <c r="G89" s="98"/>
      <c r="H89" s="98"/>
      <c r="I89" s="110"/>
      <c r="J89" s="111"/>
      <c r="K89" s="112"/>
      <c r="L89" s="111"/>
      <c r="M89" s="111"/>
      <c r="N89" s="111"/>
      <c r="O89" s="111"/>
      <c r="P89" s="111"/>
      <c r="Q89" s="113"/>
      <c r="R89" s="111"/>
      <c r="S89" s="111"/>
      <c r="T89" s="111"/>
      <c r="U89" s="111"/>
      <c r="V89" s="111"/>
      <c r="W89" s="111"/>
      <c r="X89" s="111"/>
      <c r="Y89" s="111"/>
      <c r="Z89" s="98"/>
      <c r="AA89" s="94"/>
    </row>
    <row r="90" spans="1:27" ht="20.100000000000001" customHeight="1" x14ac:dyDescent="0.15">
      <c r="A90" s="58"/>
      <c r="B90" s="58"/>
      <c r="C90" s="83"/>
      <c r="D90" s="83"/>
      <c r="E90" s="83"/>
      <c r="F90" s="83"/>
      <c r="G90" s="83"/>
      <c r="H90" s="83"/>
      <c r="I90" s="102"/>
      <c r="J90" s="83"/>
      <c r="K90" s="114"/>
      <c r="L90" s="83"/>
      <c r="M90" s="83"/>
      <c r="N90" s="83"/>
      <c r="O90" s="83"/>
      <c r="P90" s="83"/>
      <c r="Q90" s="83"/>
      <c r="R90" s="83"/>
      <c r="S90" s="83"/>
      <c r="T90" s="83"/>
      <c r="U90" s="83"/>
      <c r="V90" s="83"/>
      <c r="W90" s="83"/>
      <c r="X90" s="83"/>
      <c r="Y90" s="83"/>
      <c r="Z90" s="83"/>
    </row>
    <row r="91" spans="1:27" ht="15.75" hidden="1" customHeight="1" x14ac:dyDescent="0.15">
      <c r="A91" s="58"/>
      <c r="B91" s="58"/>
      <c r="C91" s="83"/>
      <c r="D91" s="83"/>
      <c r="E91" s="83"/>
      <c r="F91" s="83"/>
      <c r="G91" s="83"/>
      <c r="H91" s="83"/>
      <c r="I91" s="102"/>
      <c r="J91" s="83"/>
      <c r="K91" s="114"/>
      <c r="L91" s="83"/>
      <c r="M91" s="83"/>
      <c r="N91" s="83"/>
      <c r="O91" s="83"/>
      <c r="P91" s="83"/>
      <c r="Q91" s="83"/>
      <c r="R91" s="83"/>
      <c r="S91" s="83"/>
      <c r="T91" s="83"/>
      <c r="U91" s="83"/>
      <c r="V91" s="83"/>
      <c r="W91" s="83"/>
      <c r="X91" s="83"/>
      <c r="Y91" s="83"/>
      <c r="Z91" s="83"/>
    </row>
    <row r="92" spans="1:27" ht="15.75" hidden="1" customHeight="1" x14ac:dyDescent="0.15">
      <c r="A92" s="58"/>
      <c r="B92" s="58"/>
      <c r="C92" s="83"/>
      <c r="D92" s="83"/>
      <c r="E92" s="83"/>
      <c r="F92" s="83"/>
      <c r="G92" s="83"/>
      <c r="H92" s="83"/>
      <c r="I92" s="102"/>
      <c r="J92" s="83"/>
      <c r="K92" s="114"/>
      <c r="L92" s="83"/>
      <c r="M92" s="83"/>
      <c r="N92" s="83"/>
      <c r="O92" s="83"/>
      <c r="P92" s="83"/>
      <c r="Q92" s="83"/>
      <c r="R92" s="83"/>
      <c r="S92" s="83"/>
      <c r="T92" s="83"/>
      <c r="U92" s="83"/>
      <c r="V92" s="83"/>
      <c r="W92" s="83"/>
      <c r="X92" s="83"/>
      <c r="Y92" s="83"/>
      <c r="Z92" s="83"/>
    </row>
    <row r="93" spans="1:27" ht="15.75" hidden="1" customHeight="1" x14ac:dyDescent="0.15">
      <c r="A93" s="58"/>
      <c r="B93" s="58"/>
      <c r="C93" s="83"/>
      <c r="D93" s="83"/>
      <c r="E93" s="83"/>
      <c r="F93" s="83"/>
      <c r="G93" s="83"/>
      <c r="H93" s="83"/>
      <c r="I93" s="102"/>
      <c r="J93" s="83"/>
      <c r="K93" s="114"/>
      <c r="L93" s="83"/>
      <c r="M93" s="83"/>
      <c r="N93" s="83"/>
      <c r="O93" s="83"/>
      <c r="P93" s="83"/>
      <c r="Q93" s="83"/>
      <c r="R93" s="83"/>
      <c r="S93" s="83"/>
      <c r="T93" s="83"/>
      <c r="U93" s="83"/>
      <c r="V93" s="83"/>
      <c r="W93" s="83"/>
      <c r="X93" s="83"/>
      <c r="Y93" s="83"/>
      <c r="Z93" s="83"/>
    </row>
    <row r="94" spans="1:27" ht="15.75" hidden="1" customHeight="1" x14ac:dyDescent="0.15">
      <c r="A94" s="58"/>
      <c r="B94" s="58"/>
      <c r="C94" s="83"/>
      <c r="D94" s="83"/>
      <c r="E94" s="83"/>
      <c r="F94" s="83"/>
      <c r="G94" s="83"/>
      <c r="H94" s="83"/>
      <c r="I94" s="102"/>
      <c r="J94" s="83"/>
      <c r="K94" s="114"/>
      <c r="L94" s="83"/>
      <c r="M94" s="83"/>
      <c r="N94" s="83"/>
      <c r="O94" s="83"/>
      <c r="P94" s="83"/>
      <c r="Q94" s="83"/>
      <c r="R94" s="83"/>
      <c r="S94" s="83"/>
      <c r="T94" s="83"/>
      <c r="U94" s="83"/>
      <c r="V94" s="83"/>
      <c r="W94" s="83"/>
      <c r="X94" s="83"/>
      <c r="Y94" s="83"/>
      <c r="Z94" s="83"/>
    </row>
    <row r="95" spans="1:27" ht="15.75" hidden="1" customHeight="1" x14ac:dyDescent="0.15">
      <c r="A95" s="58"/>
      <c r="B95" s="58"/>
      <c r="C95" s="83"/>
      <c r="D95" s="83"/>
      <c r="E95" s="83"/>
      <c r="F95" s="83"/>
      <c r="G95" s="83"/>
      <c r="H95" s="83"/>
      <c r="I95" s="102"/>
      <c r="J95" s="83"/>
      <c r="K95" s="114"/>
      <c r="L95" s="83"/>
      <c r="M95" s="83"/>
      <c r="N95" s="83"/>
      <c r="O95" s="83"/>
      <c r="P95" s="83"/>
      <c r="Q95" s="83"/>
      <c r="R95" s="83"/>
      <c r="S95" s="83"/>
      <c r="T95" s="83"/>
      <c r="U95" s="83"/>
      <c r="V95" s="83"/>
      <c r="W95" s="83"/>
      <c r="X95" s="83"/>
      <c r="Y95" s="83"/>
      <c r="Z95" s="83"/>
    </row>
    <row r="96" spans="1:27" ht="15.75" hidden="1" customHeight="1" x14ac:dyDescent="0.15">
      <c r="A96" s="58"/>
      <c r="B96" s="58"/>
      <c r="C96" s="83"/>
      <c r="D96" s="83"/>
      <c r="E96" s="83"/>
      <c r="F96" s="83"/>
      <c r="G96" s="83"/>
      <c r="H96" s="83"/>
      <c r="I96" s="102"/>
      <c r="J96" s="83"/>
      <c r="K96" s="114"/>
      <c r="L96" s="83"/>
      <c r="M96" s="83"/>
      <c r="N96" s="83"/>
      <c r="O96" s="83"/>
      <c r="P96" s="83"/>
      <c r="Q96" s="83"/>
      <c r="R96" s="83"/>
      <c r="S96" s="83"/>
      <c r="T96" s="83"/>
      <c r="U96" s="83"/>
      <c r="V96" s="83"/>
      <c r="W96" s="83"/>
      <c r="X96" s="83"/>
      <c r="Y96" s="83"/>
      <c r="Z96" s="83"/>
    </row>
    <row r="97" spans="1:26" ht="15.75" hidden="1" customHeight="1" x14ac:dyDescent="0.15">
      <c r="A97" s="58"/>
      <c r="B97" s="58"/>
      <c r="C97" s="83"/>
      <c r="D97" s="83"/>
      <c r="E97" s="83"/>
      <c r="F97" s="83"/>
      <c r="G97" s="83"/>
      <c r="H97" s="83"/>
      <c r="I97" s="102"/>
      <c r="J97" s="83"/>
      <c r="K97" s="114"/>
      <c r="L97" s="83"/>
      <c r="M97" s="83"/>
      <c r="N97" s="83"/>
      <c r="O97" s="83"/>
      <c r="P97" s="83"/>
      <c r="Q97" s="83"/>
      <c r="R97" s="83"/>
      <c r="S97" s="83"/>
      <c r="T97" s="83"/>
      <c r="U97" s="83"/>
      <c r="V97" s="83"/>
      <c r="W97" s="83"/>
      <c r="X97" s="83"/>
      <c r="Y97" s="83"/>
      <c r="Z97" s="83"/>
    </row>
    <row r="98" spans="1:26" ht="15.75" hidden="1" customHeight="1" x14ac:dyDescent="0.15">
      <c r="A98" s="58"/>
      <c r="B98" s="58"/>
      <c r="C98" s="83"/>
      <c r="D98" s="83"/>
      <c r="E98" s="83"/>
      <c r="F98" s="83"/>
      <c r="G98" s="83"/>
      <c r="H98" s="83"/>
      <c r="I98" s="102"/>
      <c r="J98" s="83"/>
      <c r="K98" s="114"/>
      <c r="L98" s="83"/>
      <c r="M98" s="83"/>
      <c r="N98" s="83"/>
      <c r="O98" s="83"/>
      <c r="P98" s="83"/>
      <c r="Q98" s="83"/>
      <c r="R98" s="83"/>
      <c r="S98" s="83"/>
      <c r="T98" s="83"/>
      <c r="U98" s="83"/>
      <c r="V98" s="83"/>
      <c r="W98" s="83"/>
      <c r="X98" s="83"/>
      <c r="Y98" s="83"/>
      <c r="Z98" s="83"/>
    </row>
    <row r="99" spans="1:26" ht="15.75" hidden="1" customHeight="1" x14ac:dyDescent="0.15">
      <c r="A99" s="58"/>
      <c r="B99" s="58"/>
      <c r="C99" s="83"/>
      <c r="D99" s="83"/>
      <c r="E99" s="83"/>
      <c r="F99" s="83"/>
      <c r="G99" s="83"/>
      <c r="H99" s="83"/>
      <c r="I99" s="102"/>
      <c r="J99" s="83"/>
      <c r="K99" s="114"/>
      <c r="L99" s="83"/>
      <c r="M99" s="83"/>
      <c r="N99" s="83"/>
      <c r="O99" s="83"/>
      <c r="P99" s="83"/>
      <c r="Q99" s="83"/>
      <c r="R99" s="83"/>
      <c r="S99" s="83"/>
      <c r="T99" s="83"/>
      <c r="U99" s="83"/>
      <c r="V99" s="83"/>
      <c r="W99" s="83"/>
      <c r="X99" s="83"/>
      <c r="Y99" s="83"/>
      <c r="Z99" s="83"/>
    </row>
    <row r="100" spans="1:26" ht="15.75" hidden="1" customHeight="1" x14ac:dyDescent="0.15">
      <c r="A100" s="58"/>
      <c r="B100" s="58"/>
      <c r="C100" s="83"/>
      <c r="D100" s="83"/>
      <c r="E100" s="83"/>
      <c r="F100" s="83"/>
      <c r="G100" s="83"/>
      <c r="H100" s="83"/>
      <c r="I100" s="102"/>
      <c r="J100" s="83"/>
      <c r="K100" s="114"/>
      <c r="L100" s="83"/>
      <c r="M100" s="83"/>
      <c r="N100" s="83"/>
      <c r="O100" s="83"/>
      <c r="P100" s="83"/>
      <c r="Q100" s="83"/>
      <c r="R100" s="83"/>
      <c r="S100" s="83"/>
      <c r="T100" s="83"/>
      <c r="U100" s="83"/>
      <c r="V100" s="83"/>
      <c r="W100" s="83"/>
      <c r="X100" s="83"/>
      <c r="Y100" s="83"/>
      <c r="Z100" s="83"/>
    </row>
    <row r="101" spans="1:26" ht="15.75" hidden="1" customHeight="1" x14ac:dyDescent="0.15">
      <c r="A101" s="58"/>
      <c r="B101" s="58"/>
      <c r="C101" s="83"/>
      <c r="D101" s="83"/>
      <c r="E101" s="83"/>
      <c r="F101" s="83"/>
      <c r="G101" s="83"/>
      <c r="H101" s="83"/>
      <c r="I101" s="102"/>
      <c r="J101" s="83"/>
      <c r="K101" s="114"/>
      <c r="L101" s="83"/>
      <c r="M101" s="83"/>
      <c r="N101" s="83"/>
      <c r="O101" s="83"/>
      <c r="P101" s="83"/>
      <c r="Q101" s="83"/>
      <c r="R101" s="83"/>
      <c r="S101" s="83"/>
      <c r="T101" s="83"/>
      <c r="U101" s="83"/>
      <c r="V101" s="83"/>
      <c r="W101" s="83"/>
      <c r="X101" s="83"/>
      <c r="Y101" s="83"/>
      <c r="Z101" s="83"/>
    </row>
    <row r="102" spans="1:26" ht="15.75" hidden="1" customHeight="1" x14ac:dyDescent="0.15">
      <c r="A102" s="58"/>
      <c r="B102" s="58"/>
      <c r="C102" s="83"/>
      <c r="D102" s="83"/>
      <c r="E102" s="83"/>
      <c r="F102" s="83"/>
      <c r="G102" s="83"/>
      <c r="H102" s="83"/>
      <c r="I102" s="102"/>
      <c r="J102" s="83"/>
      <c r="K102" s="114"/>
      <c r="L102" s="83"/>
      <c r="M102" s="83"/>
      <c r="N102" s="83"/>
      <c r="O102" s="83"/>
      <c r="P102" s="83"/>
      <c r="Q102" s="83"/>
      <c r="R102" s="83"/>
      <c r="S102" s="83"/>
      <c r="T102" s="83"/>
      <c r="U102" s="83"/>
      <c r="V102" s="83"/>
      <c r="W102" s="83"/>
      <c r="X102" s="83"/>
      <c r="Y102" s="83"/>
      <c r="Z102" s="83"/>
    </row>
    <row r="103" spans="1:26" ht="15.75" hidden="1" customHeight="1" x14ac:dyDescent="0.15">
      <c r="A103" s="58"/>
      <c r="B103" s="58"/>
      <c r="C103" s="83"/>
      <c r="D103" s="83"/>
      <c r="E103" s="83"/>
      <c r="F103" s="83"/>
      <c r="G103" s="83"/>
      <c r="H103" s="83"/>
      <c r="I103" s="102"/>
      <c r="J103" s="83"/>
      <c r="K103" s="114"/>
      <c r="L103" s="83"/>
      <c r="M103" s="83"/>
      <c r="N103" s="83"/>
      <c r="O103" s="83"/>
      <c r="P103" s="83"/>
      <c r="Q103" s="83"/>
      <c r="R103" s="83"/>
      <c r="S103" s="83"/>
      <c r="T103" s="83"/>
      <c r="U103" s="83"/>
      <c r="V103" s="83"/>
      <c r="W103" s="83"/>
      <c r="X103" s="83"/>
      <c r="Y103" s="83"/>
      <c r="Z103" s="83"/>
    </row>
    <row r="104" spans="1:26" ht="15.75" hidden="1" customHeight="1" x14ac:dyDescent="0.15">
      <c r="A104" s="58"/>
      <c r="B104" s="58"/>
      <c r="C104" s="83"/>
      <c r="D104" s="83"/>
      <c r="E104" s="83"/>
      <c r="F104" s="83"/>
      <c r="G104" s="83"/>
      <c r="H104" s="83"/>
      <c r="I104" s="102"/>
      <c r="J104" s="83"/>
      <c r="K104" s="114"/>
      <c r="L104" s="83"/>
      <c r="M104" s="83"/>
      <c r="N104" s="83"/>
      <c r="O104" s="83"/>
      <c r="P104" s="83"/>
      <c r="Q104" s="83"/>
      <c r="R104" s="83"/>
      <c r="S104" s="83"/>
      <c r="T104" s="83"/>
      <c r="U104" s="83"/>
      <c r="V104" s="83"/>
      <c r="W104" s="83"/>
      <c r="X104" s="83"/>
      <c r="Y104" s="83"/>
      <c r="Z104" s="83"/>
    </row>
    <row r="105" spans="1:26" ht="15.75" hidden="1" customHeight="1" x14ac:dyDescent="0.15">
      <c r="A105" s="58"/>
      <c r="B105" s="58"/>
      <c r="C105" s="83"/>
      <c r="D105" s="83"/>
      <c r="E105" s="83"/>
      <c r="F105" s="83"/>
      <c r="G105" s="83"/>
      <c r="H105" s="83"/>
      <c r="I105" s="102"/>
      <c r="J105" s="83"/>
      <c r="K105" s="114"/>
      <c r="L105" s="83"/>
      <c r="M105" s="83"/>
      <c r="N105" s="83"/>
      <c r="O105" s="83"/>
      <c r="P105" s="83"/>
      <c r="Q105" s="83"/>
      <c r="R105" s="83"/>
      <c r="S105" s="83"/>
      <c r="T105" s="83"/>
      <c r="U105" s="83"/>
      <c r="V105" s="83"/>
      <c r="W105" s="83"/>
      <c r="X105" s="83"/>
      <c r="Y105" s="83"/>
      <c r="Z105" s="83"/>
    </row>
    <row r="106" spans="1:26" ht="15.75" hidden="1" customHeight="1" x14ac:dyDescent="0.15">
      <c r="A106" s="58"/>
      <c r="B106" s="58"/>
      <c r="C106" s="83"/>
      <c r="D106" s="83"/>
      <c r="E106" s="83"/>
      <c r="F106" s="83"/>
      <c r="G106" s="83"/>
      <c r="H106" s="83"/>
      <c r="I106" s="102"/>
      <c r="J106" s="83"/>
      <c r="K106" s="114"/>
      <c r="L106" s="83"/>
      <c r="M106" s="83"/>
      <c r="N106" s="83"/>
      <c r="O106" s="83"/>
      <c r="P106" s="83"/>
      <c r="Q106" s="83"/>
      <c r="R106" s="83"/>
      <c r="S106" s="83"/>
      <c r="T106" s="83"/>
      <c r="U106" s="83"/>
      <c r="V106" s="83"/>
      <c r="W106" s="83"/>
      <c r="X106" s="83"/>
      <c r="Y106" s="83"/>
      <c r="Z106" s="83"/>
    </row>
    <row r="107" spans="1:26" ht="15.75" hidden="1" customHeight="1" x14ac:dyDescent="0.15">
      <c r="A107" s="58"/>
      <c r="B107" s="58"/>
      <c r="C107" s="83"/>
      <c r="D107" s="83"/>
      <c r="E107" s="83"/>
      <c r="F107" s="83"/>
      <c r="G107" s="83"/>
      <c r="H107" s="83"/>
      <c r="I107" s="102"/>
      <c r="J107" s="83"/>
      <c r="K107" s="114"/>
      <c r="L107" s="83"/>
      <c r="M107" s="83"/>
      <c r="N107" s="83"/>
      <c r="O107" s="83"/>
      <c r="P107" s="83"/>
      <c r="Q107" s="83"/>
      <c r="R107" s="83"/>
      <c r="S107" s="83"/>
      <c r="T107" s="83"/>
      <c r="U107" s="83"/>
      <c r="V107" s="83"/>
      <c r="W107" s="83"/>
      <c r="X107" s="83"/>
      <c r="Y107" s="83"/>
      <c r="Z107" s="83"/>
    </row>
    <row r="108" spans="1:26" ht="20.100000000000001" customHeight="1" x14ac:dyDescent="0.15">
      <c r="A108" s="58"/>
      <c r="B108" s="58"/>
      <c r="C108" s="83"/>
      <c r="D108" s="83"/>
      <c r="E108" s="83"/>
      <c r="F108" s="83"/>
      <c r="G108" s="83"/>
      <c r="H108" s="83"/>
      <c r="I108" s="102"/>
      <c r="J108" s="83"/>
      <c r="K108" s="114"/>
      <c r="L108" s="83"/>
      <c r="M108" s="83"/>
      <c r="N108" s="83"/>
      <c r="O108" s="83"/>
      <c r="P108" s="83"/>
      <c r="Q108" s="83"/>
      <c r="R108" s="83"/>
      <c r="S108" s="83"/>
      <c r="T108" s="83"/>
      <c r="U108" s="83"/>
      <c r="V108" s="83"/>
      <c r="W108" s="83"/>
      <c r="X108" s="83"/>
      <c r="Y108" s="83"/>
      <c r="Z108" s="83"/>
    </row>
    <row r="109" spans="1:26" ht="20.100000000000001" customHeight="1" x14ac:dyDescent="0.15">
      <c r="A109" s="58"/>
      <c r="B109" s="58"/>
      <c r="C109" s="70" t="s">
        <v>46</v>
      </c>
      <c r="D109" s="71"/>
      <c r="E109" s="71"/>
      <c r="F109" s="71"/>
      <c r="G109" s="71"/>
      <c r="H109" s="72"/>
      <c r="Q109" s="115"/>
    </row>
    <row r="110" spans="1:26" ht="15" customHeight="1" x14ac:dyDescent="0.15">
      <c r="A110" s="58"/>
      <c r="B110" s="58"/>
      <c r="C110" s="116"/>
      <c r="D110" s="117"/>
      <c r="E110" s="117"/>
      <c r="F110" s="117"/>
      <c r="G110" s="117"/>
      <c r="H110" s="117"/>
      <c r="I110" s="118"/>
      <c r="J110" s="75"/>
      <c r="K110" s="118"/>
      <c r="L110" s="75"/>
      <c r="M110" s="75"/>
      <c r="N110" s="75"/>
      <c r="O110" s="75"/>
      <c r="P110" s="75"/>
      <c r="Q110" s="119"/>
      <c r="R110" s="75"/>
      <c r="S110" s="75"/>
      <c r="T110" s="75"/>
      <c r="U110" s="75"/>
      <c r="V110" s="75"/>
      <c r="W110" s="75"/>
      <c r="X110" s="75"/>
      <c r="Y110" s="75"/>
      <c r="Z110" s="76"/>
    </row>
    <row r="111" spans="1:26" ht="30" customHeight="1" x14ac:dyDescent="0.15">
      <c r="A111" s="58"/>
      <c r="B111" s="58"/>
      <c r="C111" s="116"/>
      <c r="D111" s="120" t="s">
        <v>66</v>
      </c>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82"/>
    </row>
    <row r="112" spans="1:26" ht="20.100000000000001" customHeight="1" x14ac:dyDescent="0.15">
      <c r="A112" s="58"/>
      <c r="B112" s="58"/>
      <c r="C112" s="77"/>
      <c r="D112" s="78">
        <v>1</v>
      </c>
      <c r="E112" s="53" t="s">
        <v>47</v>
      </c>
      <c r="I112" s="6"/>
      <c r="J112" s="6"/>
      <c r="K112" s="6"/>
      <c r="L112" s="6"/>
      <c r="M112" s="6"/>
      <c r="N112" s="6"/>
      <c r="O112" s="6"/>
      <c r="P112" s="6"/>
      <c r="Q112" s="27"/>
      <c r="R112" s="6"/>
      <c r="S112" s="6"/>
      <c r="T112" s="6"/>
      <c r="U112" s="6"/>
      <c r="V112" s="6"/>
      <c r="W112" s="6"/>
      <c r="X112" s="6"/>
      <c r="Y112" s="6"/>
      <c r="Z112" s="82"/>
    </row>
    <row r="113" spans="1:26" ht="20.100000000000001" customHeight="1" x14ac:dyDescent="0.15">
      <c r="A113" s="58"/>
      <c r="B113" s="58"/>
      <c r="C113" s="77"/>
      <c r="D113" s="78"/>
      <c r="E113" s="83"/>
      <c r="F113" s="83"/>
      <c r="G113" s="83"/>
      <c r="H113" s="83"/>
      <c r="I113" s="89"/>
      <c r="J113" s="85" t="s">
        <v>48</v>
      </c>
      <c r="K113" s="108"/>
      <c r="L113" s="84"/>
      <c r="M113" s="84"/>
      <c r="N113" s="84"/>
      <c r="O113" s="84"/>
      <c r="P113" s="84"/>
      <c r="Q113" s="121"/>
      <c r="R113" s="84"/>
      <c r="S113" s="84"/>
      <c r="T113" s="84"/>
      <c r="U113" s="84"/>
      <c r="V113" s="84"/>
      <c r="W113" s="84"/>
      <c r="X113" s="84"/>
      <c r="Y113" s="84"/>
      <c r="Z113" s="82"/>
    </row>
    <row r="114" spans="1:26" ht="20.100000000000001" customHeight="1" x14ac:dyDescent="0.15">
      <c r="A114" s="58">
        <f>IFERROR(IF(AND(TRIM($I114)&lt;&gt;"", NOT(OR(IFERROR(SEARCH(" ",$I114),0)&gt;0, IFERROR(SEARCH("　",$I114),0)&gt;0))),1001,0),3)</f>
        <v>0</v>
      </c>
      <c r="B114" s="58"/>
      <c r="C114" s="77"/>
      <c r="D114" s="78">
        <f>D112+1</f>
        <v>2</v>
      </c>
      <c r="E114" s="53" t="s">
        <v>49</v>
      </c>
      <c r="I114" s="6"/>
      <c r="J114" s="6"/>
      <c r="K114" s="6"/>
      <c r="L114" s="6"/>
      <c r="M114" s="6"/>
      <c r="N114" s="6"/>
      <c r="O114" s="6"/>
      <c r="P114" s="6"/>
      <c r="Q114" s="6"/>
      <c r="R114" s="6"/>
      <c r="S114" s="6"/>
      <c r="T114" s="6"/>
      <c r="U114" s="6"/>
      <c r="V114" s="6"/>
      <c r="W114" s="6"/>
      <c r="X114" s="6"/>
      <c r="Y114" s="6"/>
      <c r="Z114" s="82"/>
    </row>
    <row r="115" spans="1:26" ht="20.100000000000001" customHeight="1" x14ac:dyDescent="0.15">
      <c r="A115" s="58"/>
      <c r="B115" s="58"/>
      <c r="C115" s="77"/>
      <c r="D115" s="78"/>
      <c r="E115" s="83"/>
      <c r="F115" s="83"/>
      <c r="G115" s="83"/>
      <c r="H115" s="83"/>
      <c r="I115" s="89"/>
      <c r="J115" s="85" t="s">
        <v>28</v>
      </c>
      <c r="K115" s="85"/>
      <c r="L115" s="85"/>
      <c r="M115" s="85"/>
      <c r="N115" s="85"/>
      <c r="O115" s="85"/>
      <c r="P115" s="85"/>
      <c r="Q115" s="85"/>
      <c r="R115" s="85"/>
      <c r="S115" s="85"/>
      <c r="T115" s="85"/>
      <c r="U115" s="85"/>
      <c r="V115" s="85"/>
      <c r="W115" s="85"/>
      <c r="X115" s="85"/>
      <c r="Y115" s="85"/>
      <c r="Z115" s="82"/>
    </row>
    <row r="116" spans="1:26" ht="20.100000000000001" customHeight="1" x14ac:dyDescent="0.15">
      <c r="A116" s="58">
        <f>IFERROR(IF(AND(TRIM($I116)&lt;&gt;"", NOT(OR(IFERROR(SEARCH(" ",$I116),0)&gt;0, IFERROR(SEARCH("　",$I116),0)&gt;0))),1001,0),3)</f>
        <v>0</v>
      </c>
      <c r="B116" s="58"/>
      <c r="C116" s="77"/>
      <c r="D116" s="78">
        <f>D114+1</f>
        <v>3</v>
      </c>
      <c r="E116" s="53" t="s">
        <v>50</v>
      </c>
      <c r="I116" s="6"/>
      <c r="J116" s="6"/>
      <c r="K116" s="6"/>
      <c r="L116" s="6"/>
      <c r="M116" s="6"/>
      <c r="N116" s="6"/>
      <c r="O116" s="6"/>
      <c r="P116" s="6"/>
      <c r="Q116" s="6"/>
      <c r="R116" s="6"/>
      <c r="S116" s="6"/>
      <c r="T116" s="6"/>
      <c r="U116" s="6"/>
      <c r="V116" s="6"/>
      <c r="W116" s="6"/>
      <c r="X116" s="6"/>
      <c r="Y116" s="6"/>
      <c r="Z116" s="82"/>
    </row>
    <row r="117" spans="1:26" ht="20.100000000000001" customHeight="1" x14ac:dyDescent="0.15">
      <c r="A117" s="58"/>
      <c r="B117" s="58"/>
      <c r="C117" s="77"/>
      <c r="D117" s="83"/>
      <c r="E117" s="83"/>
      <c r="F117" s="83"/>
      <c r="G117" s="83"/>
      <c r="H117" s="83"/>
      <c r="I117" s="89"/>
      <c r="J117" s="85" t="s">
        <v>30</v>
      </c>
      <c r="K117" s="85"/>
      <c r="L117" s="85"/>
      <c r="M117" s="85"/>
      <c r="N117" s="85"/>
      <c r="O117" s="85"/>
      <c r="P117" s="85"/>
      <c r="Q117" s="85"/>
      <c r="R117" s="85"/>
      <c r="S117" s="85"/>
      <c r="T117" s="85"/>
      <c r="U117" s="85"/>
      <c r="V117" s="85"/>
      <c r="W117" s="85"/>
      <c r="X117" s="85"/>
      <c r="Y117" s="85"/>
      <c r="Z117" s="82"/>
    </row>
    <row r="118" spans="1:26" ht="20.100000000000001" customHeight="1" x14ac:dyDescent="0.15">
      <c r="A118" s="58"/>
      <c r="B118" s="58"/>
      <c r="C118" s="77"/>
      <c r="D118" s="78">
        <f>D116+1</f>
        <v>4</v>
      </c>
      <c r="E118" s="53" t="s">
        <v>20</v>
      </c>
      <c r="I118" s="23"/>
      <c r="J118" s="24"/>
      <c r="K118" s="24"/>
      <c r="L118" s="24"/>
      <c r="M118" s="24"/>
      <c r="N118" s="83"/>
      <c r="O118" s="83"/>
      <c r="P118" s="83"/>
      <c r="Q118" s="83"/>
      <c r="R118" s="83"/>
      <c r="S118" s="83"/>
      <c r="T118" s="83"/>
      <c r="U118" s="83"/>
      <c r="V118" s="83"/>
      <c r="W118" s="83"/>
      <c r="X118" s="83"/>
      <c r="Y118" s="83"/>
      <c r="Z118" s="82"/>
    </row>
    <row r="119" spans="1:26" ht="20.100000000000001" customHeight="1" x14ac:dyDescent="0.15">
      <c r="A119" s="58"/>
      <c r="B119" s="58"/>
      <c r="C119" s="77"/>
      <c r="D119" s="78"/>
      <c r="E119" s="83"/>
      <c r="F119" s="83"/>
      <c r="G119" s="83"/>
      <c r="H119" s="83"/>
      <c r="I119" s="80"/>
      <c r="J119" s="85" t="s">
        <v>73</v>
      </c>
      <c r="K119" s="84"/>
      <c r="L119" s="84"/>
      <c r="M119" s="84"/>
      <c r="N119" s="84"/>
      <c r="O119" s="84"/>
      <c r="P119" s="84"/>
      <c r="Q119" s="84"/>
      <c r="R119" s="84"/>
      <c r="S119" s="84"/>
      <c r="T119" s="84"/>
      <c r="U119" s="84"/>
      <c r="V119" s="84"/>
      <c r="W119" s="84"/>
      <c r="X119" s="84"/>
      <c r="Y119" s="84"/>
      <c r="Z119" s="82"/>
    </row>
    <row r="120" spans="1:26" ht="20.100000000000001" customHeight="1" x14ac:dyDescent="0.15">
      <c r="A120" s="58">
        <f>IFERROR(IF(AND(TRIM($I120)&lt;&gt;"", AND(OR(ISERROR(FIND("@"&amp;LEFT($I120,3)&amp;"@", 都道府県3))=FALSE, ISERROR(FIND("@"&amp;LEFT($I120,4)&amp;"@",都道府県4))=FALSE))=FALSE),1001,0),3)</f>
        <v>0</v>
      </c>
      <c r="B120" s="58"/>
      <c r="C120" s="77"/>
      <c r="D120" s="78">
        <f>D118+1</f>
        <v>5</v>
      </c>
      <c r="E120" s="53" t="s">
        <v>21</v>
      </c>
      <c r="I120" s="25"/>
      <c r="J120" s="25"/>
      <c r="K120" s="25"/>
      <c r="L120" s="25"/>
      <c r="M120" s="25"/>
      <c r="N120" s="25"/>
      <c r="O120" s="25"/>
      <c r="P120" s="25"/>
      <c r="Q120" s="26"/>
      <c r="R120" s="25"/>
      <c r="S120" s="25"/>
      <c r="T120" s="25"/>
      <c r="U120" s="25"/>
      <c r="V120" s="25"/>
      <c r="W120" s="25"/>
      <c r="X120" s="25"/>
      <c r="Y120" s="25"/>
      <c r="Z120" s="82"/>
    </row>
    <row r="121" spans="1:26" ht="20.100000000000001" customHeight="1" x14ac:dyDescent="0.15">
      <c r="A121" s="58"/>
      <c r="B121" s="58"/>
      <c r="C121" s="77"/>
      <c r="D121" s="78"/>
      <c r="E121" s="83"/>
      <c r="F121" s="83"/>
      <c r="G121" s="83"/>
      <c r="H121" s="83"/>
      <c r="I121" s="80"/>
      <c r="J121" s="85" t="s">
        <v>51</v>
      </c>
      <c r="K121" s="84"/>
      <c r="L121" s="84"/>
      <c r="M121" s="84"/>
      <c r="N121" s="84"/>
      <c r="O121" s="84"/>
      <c r="P121" s="84"/>
      <c r="Q121" s="84"/>
      <c r="R121" s="84"/>
      <c r="S121" s="84"/>
      <c r="T121" s="84"/>
      <c r="U121" s="84"/>
      <c r="V121" s="84"/>
      <c r="W121" s="84"/>
      <c r="X121" s="84"/>
      <c r="Y121" s="84"/>
      <c r="Z121" s="82"/>
    </row>
    <row r="122" spans="1:26" ht="20.100000000000001" customHeight="1" x14ac:dyDescent="0.15">
      <c r="A122" s="58">
        <f>IFERROR(IF(AND(TRIM($I122)&lt;&gt;"", NOT(AND(ISNUMBER(VALUE(SUBSTITUTE($I122,"-",""))), IFERROR(SEARCH("-",$I122),0)&gt;0))),1001,0),3)</f>
        <v>0</v>
      </c>
      <c r="B122" s="58"/>
      <c r="C122" s="77"/>
      <c r="D122" s="78">
        <f>D120+1</f>
        <v>6</v>
      </c>
      <c r="E122" s="53" t="s">
        <v>31</v>
      </c>
      <c r="I122" s="6"/>
      <c r="J122" s="6"/>
      <c r="K122" s="6"/>
      <c r="L122" s="6"/>
      <c r="M122" s="6"/>
      <c r="O122" s="90" t="s">
        <v>32</v>
      </c>
      <c r="P122" s="1"/>
      <c r="Q122" s="53" t="s">
        <v>33</v>
      </c>
      <c r="Y122" s="84"/>
      <c r="Z122" s="82"/>
    </row>
    <row r="123" spans="1:26" ht="20.100000000000001" customHeight="1" x14ac:dyDescent="0.15">
      <c r="A123" s="58"/>
      <c r="B123" s="58"/>
      <c r="C123" s="86"/>
      <c r="D123" s="83"/>
      <c r="E123" s="83"/>
      <c r="F123" s="83"/>
      <c r="G123" s="83"/>
      <c r="H123" s="83"/>
      <c r="I123" s="80"/>
      <c r="J123" s="85" t="s">
        <v>52</v>
      </c>
      <c r="K123" s="84"/>
      <c r="L123" s="84"/>
      <c r="M123" s="84"/>
      <c r="N123" s="84"/>
      <c r="O123" s="84"/>
      <c r="P123" s="84"/>
      <c r="Q123" s="84"/>
      <c r="R123" s="84"/>
      <c r="S123" s="84"/>
      <c r="T123" s="84"/>
      <c r="U123" s="84"/>
      <c r="V123" s="84"/>
      <c r="W123" s="84"/>
      <c r="X123" s="84"/>
      <c r="Y123" s="84"/>
      <c r="Z123" s="82"/>
    </row>
    <row r="124" spans="1:26" ht="20.100000000000001" customHeight="1" x14ac:dyDescent="0.15">
      <c r="A124" s="58">
        <f>IFERROR(IF(AND(TRIM($I124)&lt;&gt;"", NOT(AND(ISNUMBER(VALUE(SUBSTITUTE($I124,"-",""))), IFERROR(SEARCH("-",$I124),0)&gt;0))),1001,0),3)</f>
        <v>0</v>
      </c>
      <c r="B124" s="58"/>
      <c r="C124" s="77"/>
      <c r="D124" s="78">
        <f>D122+1</f>
        <v>7</v>
      </c>
      <c r="E124" s="53" t="s">
        <v>35</v>
      </c>
      <c r="I124" s="6"/>
      <c r="J124" s="6"/>
      <c r="K124" s="6"/>
      <c r="L124" s="6"/>
      <c r="M124" s="6"/>
      <c r="N124" s="84"/>
      <c r="O124" s="84"/>
      <c r="P124" s="84"/>
      <c r="Q124" s="84"/>
      <c r="R124" s="84"/>
      <c r="S124" s="84"/>
      <c r="T124" s="84"/>
      <c r="U124" s="84"/>
      <c r="V124" s="84"/>
      <c r="W124" s="84"/>
      <c r="X124" s="84"/>
      <c r="Y124" s="84"/>
      <c r="Z124" s="82"/>
    </row>
    <row r="125" spans="1:26" ht="20.100000000000001" customHeight="1" x14ac:dyDescent="0.15">
      <c r="A125" s="58"/>
      <c r="B125" s="58"/>
      <c r="C125" s="86"/>
      <c r="D125" s="83"/>
      <c r="E125" s="83"/>
      <c r="F125" s="83"/>
      <c r="G125" s="83"/>
      <c r="H125" s="83"/>
      <c r="I125" s="80"/>
      <c r="J125" s="85" t="s">
        <v>52</v>
      </c>
      <c r="K125" s="84"/>
      <c r="L125" s="84"/>
      <c r="M125" s="84"/>
      <c r="N125" s="84"/>
      <c r="O125" s="84"/>
      <c r="P125" s="84"/>
      <c r="Q125" s="84"/>
      <c r="R125" s="84"/>
      <c r="S125" s="84"/>
      <c r="T125" s="84"/>
      <c r="U125" s="84"/>
      <c r="V125" s="84"/>
      <c r="W125" s="84"/>
      <c r="X125" s="84"/>
      <c r="Y125" s="84"/>
      <c r="Z125" s="82"/>
    </row>
    <row r="126" spans="1:26" ht="20.100000000000001" customHeight="1" x14ac:dyDescent="0.15">
      <c r="A126" s="58">
        <f>IFERROR(IF(AND(TRIM($I126)&lt;&gt;"", NOT(IFERROR(SEARCH("@",$I126),0)&gt;0)),1001,0),3)</f>
        <v>0</v>
      </c>
      <c r="B126" s="58"/>
      <c r="C126" s="77"/>
      <c r="D126" s="78">
        <f>D124+1</f>
        <v>8</v>
      </c>
      <c r="E126" s="53" t="s">
        <v>36</v>
      </c>
      <c r="I126" s="6"/>
      <c r="J126" s="6"/>
      <c r="K126" s="6"/>
      <c r="L126" s="6"/>
      <c r="M126" s="6"/>
      <c r="N126" s="6"/>
      <c r="O126" s="6"/>
      <c r="P126" s="6"/>
      <c r="Q126" s="22"/>
      <c r="R126" s="6"/>
      <c r="S126" s="6"/>
      <c r="T126" s="6"/>
      <c r="U126" s="6"/>
      <c r="V126" s="6"/>
      <c r="W126" s="6"/>
      <c r="X126" s="6"/>
      <c r="Y126" s="6"/>
      <c r="Z126" s="82"/>
    </row>
    <row r="127" spans="1:26" ht="20.100000000000001" customHeight="1" x14ac:dyDescent="0.15">
      <c r="A127" s="58"/>
      <c r="B127" s="58"/>
      <c r="C127" s="86"/>
      <c r="D127" s="83"/>
      <c r="E127" s="83"/>
      <c r="F127" s="83"/>
      <c r="G127" s="83"/>
      <c r="H127" s="83"/>
      <c r="I127" s="80"/>
      <c r="J127" s="91" t="s">
        <v>71</v>
      </c>
      <c r="K127" s="108"/>
      <c r="L127" s="84"/>
      <c r="M127" s="84"/>
      <c r="N127" s="84"/>
      <c r="O127" s="84"/>
      <c r="P127" s="84"/>
      <c r="Q127" s="109"/>
      <c r="R127" s="84"/>
      <c r="S127" s="84"/>
      <c r="T127" s="84"/>
      <c r="U127" s="84"/>
      <c r="V127" s="84"/>
      <c r="W127" s="84"/>
      <c r="X127" s="84"/>
      <c r="Y127" s="84"/>
      <c r="Z127" s="82"/>
    </row>
    <row r="128" spans="1:26" ht="20.100000000000001" customHeight="1" x14ac:dyDescent="0.15">
      <c r="A128" s="58"/>
      <c r="B128" s="58"/>
      <c r="C128" s="97"/>
      <c r="D128" s="98"/>
      <c r="E128" s="98"/>
      <c r="F128" s="98"/>
      <c r="G128" s="98"/>
      <c r="H128" s="98"/>
      <c r="I128" s="100"/>
      <c r="J128" s="99"/>
      <c r="K128" s="100"/>
      <c r="L128" s="99"/>
      <c r="M128" s="99"/>
      <c r="N128" s="99"/>
      <c r="O128" s="99"/>
      <c r="P128" s="99"/>
      <c r="Q128" s="122"/>
      <c r="R128" s="99"/>
      <c r="S128" s="99"/>
      <c r="T128" s="99"/>
      <c r="U128" s="99"/>
      <c r="V128" s="99"/>
      <c r="W128" s="99"/>
      <c r="X128" s="99"/>
      <c r="Y128" s="99"/>
      <c r="Z128" s="101"/>
    </row>
    <row r="129" spans="1:26" ht="20.100000000000001" customHeight="1" x14ac:dyDescent="0.15">
      <c r="A129" s="58"/>
      <c r="B129" s="58"/>
      <c r="C129" s="83"/>
      <c r="D129" s="83"/>
      <c r="E129" s="83"/>
      <c r="F129" s="83"/>
      <c r="G129" s="83"/>
      <c r="H129" s="83"/>
      <c r="I129" s="103"/>
      <c r="J129" s="103"/>
      <c r="K129" s="103"/>
      <c r="L129" s="103"/>
      <c r="M129" s="103"/>
      <c r="N129" s="103"/>
      <c r="O129" s="103"/>
      <c r="P129" s="103"/>
      <c r="Q129" s="123"/>
      <c r="R129" s="103"/>
      <c r="S129" s="103"/>
      <c r="T129" s="103"/>
      <c r="U129" s="103"/>
      <c r="V129" s="103"/>
      <c r="W129" s="103"/>
      <c r="X129" s="103"/>
      <c r="Y129" s="103"/>
      <c r="Z129" s="83"/>
    </row>
    <row r="130" spans="1:26" ht="15.75" hidden="1" customHeight="1" x14ac:dyDescent="0.15">
      <c r="A130" s="58"/>
      <c r="B130" s="58"/>
      <c r="C130" s="83"/>
      <c r="D130" s="83"/>
      <c r="E130" s="83"/>
      <c r="F130" s="83"/>
      <c r="G130" s="83"/>
      <c r="H130" s="83"/>
      <c r="I130" s="103"/>
      <c r="J130" s="103"/>
      <c r="K130" s="103"/>
      <c r="L130" s="103"/>
      <c r="M130" s="103"/>
      <c r="N130" s="103"/>
      <c r="O130" s="103"/>
      <c r="P130" s="103"/>
      <c r="Q130" s="123"/>
      <c r="R130" s="103"/>
      <c r="S130" s="103"/>
      <c r="T130" s="103"/>
      <c r="U130" s="103"/>
      <c r="V130" s="103"/>
      <c r="W130" s="103"/>
      <c r="X130" s="103"/>
      <c r="Y130" s="103"/>
      <c r="Z130" s="83"/>
    </row>
    <row r="131" spans="1:26" ht="15.75" hidden="1" customHeight="1" x14ac:dyDescent="0.15">
      <c r="A131" s="58"/>
      <c r="B131" s="58"/>
      <c r="C131" s="83"/>
      <c r="D131" s="83"/>
      <c r="E131" s="83"/>
      <c r="F131" s="83"/>
      <c r="G131" s="83"/>
      <c r="H131" s="83"/>
      <c r="I131" s="103"/>
      <c r="J131" s="103"/>
      <c r="K131" s="103"/>
      <c r="L131" s="103"/>
      <c r="M131" s="103"/>
      <c r="N131" s="103"/>
      <c r="O131" s="103"/>
      <c r="P131" s="103"/>
      <c r="Q131" s="123"/>
      <c r="R131" s="103"/>
      <c r="S131" s="103"/>
      <c r="T131" s="103"/>
      <c r="U131" s="103"/>
      <c r="V131" s="103"/>
      <c r="W131" s="103"/>
      <c r="X131" s="103"/>
      <c r="Y131" s="103"/>
      <c r="Z131" s="83"/>
    </row>
    <row r="132" spans="1:26" ht="15.75" hidden="1" customHeight="1" x14ac:dyDescent="0.15">
      <c r="A132" s="58"/>
      <c r="B132" s="58"/>
      <c r="C132" s="83"/>
      <c r="D132" s="83"/>
      <c r="E132" s="83"/>
      <c r="F132" s="83"/>
      <c r="G132" s="83"/>
      <c r="H132" s="83"/>
      <c r="I132" s="103"/>
      <c r="J132" s="103"/>
      <c r="K132" s="103"/>
      <c r="L132" s="103"/>
      <c r="M132" s="103"/>
      <c r="N132" s="103"/>
      <c r="O132" s="103"/>
      <c r="P132" s="103"/>
      <c r="Q132" s="123"/>
      <c r="R132" s="103"/>
      <c r="S132" s="103"/>
      <c r="T132" s="103"/>
      <c r="U132" s="103"/>
      <c r="V132" s="103"/>
      <c r="W132" s="103"/>
      <c r="X132" s="103"/>
      <c r="Y132" s="103"/>
      <c r="Z132" s="83"/>
    </row>
    <row r="133" spans="1:26" ht="15.75" hidden="1" customHeight="1" x14ac:dyDescent="0.15">
      <c r="A133" s="58"/>
      <c r="B133" s="58"/>
      <c r="C133" s="83"/>
      <c r="D133" s="83"/>
      <c r="E133" s="83"/>
      <c r="F133" s="83"/>
      <c r="G133" s="83"/>
      <c r="H133" s="83"/>
      <c r="I133" s="103"/>
      <c r="J133" s="103"/>
      <c r="K133" s="103"/>
      <c r="L133" s="103"/>
      <c r="M133" s="103"/>
      <c r="N133" s="103"/>
      <c r="O133" s="103"/>
      <c r="P133" s="103"/>
      <c r="Q133" s="123"/>
      <c r="R133" s="103"/>
      <c r="S133" s="103"/>
      <c r="T133" s="103"/>
      <c r="U133" s="103"/>
      <c r="V133" s="103"/>
      <c r="W133" s="103"/>
      <c r="X133" s="103"/>
      <c r="Y133" s="103"/>
      <c r="Z133" s="83"/>
    </row>
    <row r="134" spans="1:26" ht="15.75" hidden="1" customHeight="1" x14ac:dyDescent="0.15">
      <c r="A134" s="58"/>
      <c r="B134" s="58"/>
      <c r="C134" s="83"/>
      <c r="D134" s="83"/>
      <c r="E134" s="83"/>
      <c r="F134" s="83"/>
      <c r="G134" s="83"/>
      <c r="H134" s="83"/>
      <c r="I134" s="103"/>
      <c r="J134" s="103"/>
      <c r="K134" s="103"/>
      <c r="L134" s="103"/>
      <c r="M134" s="103"/>
      <c r="N134" s="103"/>
      <c r="O134" s="103"/>
      <c r="P134" s="103"/>
      <c r="Q134" s="123"/>
      <c r="R134" s="103"/>
      <c r="S134" s="103"/>
      <c r="T134" s="103"/>
      <c r="U134" s="103"/>
      <c r="V134" s="103"/>
      <c r="W134" s="103"/>
      <c r="X134" s="103"/>
      <c r="Y134" s="103"/>
      <c r="Z134" s="83"/>
    </row>
    <row r="135" spans="1:26" ht="15.75" hidden="1" customHeight="1" x14ac:dyDescent="0.15">
      <c r="A135" s="58"/>
      <c r="B135" s="58"/>
      <c r="C135" s="83"/>
      <c r="D135" s="83"/>
      <c r="E135" s="83"/>
      <c r="F135" s="83"/>
      <c r="G135" s="83"/>
      <c r="H135" s="83"/>
      <c r="I135" s="103"/>
      <c r="J135" s="103"/>
      <c r="K135" s="103"/>
      <c r="L135" s="103"/>
      <c r="M135" s="103"/>
      <c r="N135" s="103"/>
      <c r="O135" s="103"/>
      <c r="P135" s="103"/>
      <c r="Q135" s="123"/>
      <c r="R135" s="103"/>
      <c r="S135" s="103"/>
      <c r="T135" s="103"/>
      <c r="U135" s="103"/>
      <c r="V135" s="103"/>
      <c r="W135" s="103"/>
      <c r="X135" s="103"/>
      <c r="Y135" s="103"/>
      <c r="Z135" s="83"/>
    </row>
    <row r="136" spans="1:26" ht="15.75" hidden="1" customHeight="1" x14ac:dyDescent="0.15">
      <c r="A136" s="58"/>
      <c r="B136" s="58"/>
      <c r="C136" s="83"/>
      <c r="D136" s="83"/>
      <c r="E136" s="83"/>
      <c r="F136" s="83"/>
      <c r="G136" s="83"/>
      <c r="H136" s="83"/>
      <c r="I136" s="103"/>
      <c r="J136" s="103"/>
      <c r="K136" s="103"/>
      <c r="L136" s="103"/>
      <c r="M136" s="103"/>
      <c r="N136" s="103"/>
      <c r="O136" s="103"/>
      <c r="P136" s="103"/>
      <c r="Q136" s="123"/>
      <c r="R136" s="103"/>
      <c r="S136" s="103"/>
      <c r="T136" s="103"/>
      <c r="U136" s="103"/>
      <c r="V136" s="103"/>
      <c r="W136" s="103"/>
      <c r="X136" s="103"/>
      <c r="Y136" s="103"/>
      <c r="Z136" s="83"/>
    </row>
    <row r="137" spans="1:26" ht="15.75" hidden="1" customHeight="1" x14ac:dyDescent="0.15">
      <c r="A137" s="58"/>
      <c r="B137" s="58"/>
      <c r="C137" s="83"/>
      <c r="D137" s="83"/>
      <c r="E137" s="83"/>
      <c r="F137" s="83"/>
      <c r="G137" s="83"/>
      <c r="H137" s="83"/>
      <c r="I137" s="103"/>
      <c r="J137" s="103"/>
      <c r="K137" s="103"/>
      <c r="L137" s="103"/>
      <c r="M137" s="103"/>
      <c r="N137" s="103"/>
      <c r="O137" s="103"/>
      <c r="P137" s="103"/>
      <c r="Q137" s="123"/>
      <c r="R137" s="103"/>
      <c r="S137" s="103"/>
      <c r="T137" s="103"/>
      <c r="U137" s="103"/>
      <c r="V137" s="103"/>
      <c r="W137" s="103"/>
      <c r="X137" s="103"/>
      <c r="Y137" s="103"/>
      <c r="Z137" s="83"/>
    </row>
    <row r="138" spans="1:26" ht="15.75" hidden="1" customHeight="1" x14ac:dyDescent="0.15">
      <c r="A138" s="58"/>
      <c r="B138" s="58"/>
      <c r="C138" s="83"/>
      <c r="D138" s="83"/>
      <c r="E138" s="83"/>
      <c r="F138" s="83"/>
      <c r="G138" s="83"/>
      <c r="H138" s="83"/>
      <c r="I138" s="103"/>
      <c r="J138" s="103"/>
      <c r="K138" s="103"/>
      <c r="L138" s="103"/>
      <c r="M138" s="103"/>
      <c r="N138" s="103"/>
      <c r="O138" s="103"/>
      <c r="P138" s="103"/>
      <c r="Q138" s="123"/>
      <c r="R138" s="103"/>
      <c r="S138" s="103"/>
      <c r="T138" s="103"/>
      <c r="U138" s="103"/>
      <c r="V138" s="103"/>
      <c r="W138" s="103"/>
      <c r="X138" s="103"/>
      <c r="Y138" s="103"/>
      <c r="Z138" s="83"/>
    </row>
    <row r="139" spans="1:26" ht="15.75" hidden="1" customHeight="1" x14ac:dyDescent="0.15">
      <c r="A139" s="58"/>
      <c r="B139" s="58"/>
      <c r="C139" s="83"/>
      <c r="D139" s="83"/>
      <c r="E139" s="83"/>
      <c r="F139" s="83"/>
      <c r="G139" s="83"/>
      <c r="H139" s="83"/>
      <c r="I139" s="103"/>
      <c r="J139" s="103"/>
      <c r="K139" s="103"/>
      <c r="L139" s="103"/>
      <c r="M139" s="103"/>
      <c r="N139" s="103"/>
      <c r="O139" s="103"/>
      <c r="P139" s="103"/>
      <c r="Q139" s="123"/>
      <c r="R139" s="103"/>
      <c r="S139" s="103"/>
      <c r="T139" s="103"/>
      <c r="U139" s="103"/>
      <c r="V139" s="103"/>
      <c r="W139" s="103"/>
      <c r="X139" s="103"/>
      <c r="Y139" s="103"/>
      <c r="Z139" s="83"/>
    </row>
    <row r="140" spans="1:26" ht="15.75" hidden="1" customHeight="1" x14ac:dyDescent="0.15">
      <c r="A140" s="58"/>
      <c r="B140" s="58"/>
      <c r="C140" s="83"/>
      <c r="D140" s="83"/>
      <c r="E140" s="83"/>
      <c r="F140" s="83"/>
      <c r="G140" s="83"/>
      <c r="H140" s="83"/>
      <c r="I140" s="103"/>
      <c r="J140" s="103"/>
      <c r="K140" s="103"/>
      <c r="L140" s="103"/>
      <c r="M140" s="103"/>
      <c r="N140" s="103"/>
      <c r="O140" s="103"/>
      <c r="P140" s="103"/>
      <c r="Q140" s="123"/>
      <c r="R140" s="103"/>
      <c r="S140" s="103"/>
      <c r="T140" s="103"/>
      <c r="U140" s="103"/>
      <c r="V140" s="103"/>
      <c r="W140" s="103"/>
      <c r="X140" s="103"/>
      <c r="Y140" s="103"/>
      <c r="Z140" s="83"/>
    </row>
    <row r="141" spans="1:26" ht="15.75" hidden="1" customHeight="1" x14ac:dyDescent="0.15">
      <c r="A141" s="58"/>
      <c r="B141" s="58"/>
      <c r="C141" s="83"/>
      <c r="D141" s="83"/>
      <c r="E141" s="83"/>
      <c r="F141" s="83"/>
      <c r="G141" s="83"/>
      <c r="H141" s="83"/>
      <c r="I141" s="103"/>
      <c r="J141" s="103"/>
      <c r="K141" s="103"/>
      <c r="L141" s="103"/>
      <c r="M141" s="103"/>
      <c r="N141" s="103"/>
      <c r="O141" s="103"/>
      <c r="P141" s="103"/>
      <c r="Q141" s="123"/>
      <c r="R141" s="103"/>
      <c r="S141" s="103"/>
      <c r="T141" s="103"/>
      <c r="U141" s="103"/>
      <c r="V141" s="103"/>
      <c r="W141" s="103"/>
      <c r="X141" s="103"/>
      <c r="Y141" s="103"/>
      <c r="Z141" s="83"/>
    </row>
    <row r="142" spans="1:26" ht="15.75" hidden="1" customHeight="1" x14ac:dyDescent="0.15">
      <c r="A142" s="58"/>
      <c r="B142" s="58"/>
      <c r="C142" s="83"/>
      <c r="D142" s="83"/>
      <c r="E142" s="83"/>
      <c r="F142" s="83"/>
      <c r="G142" s="83"/>
      <c r="H142" s="83"/>
      <c r="I142" s="103"/>
      <c r="J142" s="103"/>
      <c r="K142" s="103"/>
      <c r="L142" s="103"/>
      <c r="M142" s="103"/>
      <c r="N142" s="103"/>
      <c r="O142" s="103"/>
      <c r="P142" s="103"/>
      <c r="Q142" s="123"/>
      <c r="R142" s="103"/>
      <c r="S142" s="103"/>
      <c r="T142" s="103"/>
      <c r="U142" s="103"/>
      <c r="V142" s="103"/>
      <c r="W142" s="103"/>
      <c r="X142" s="103"/>
      <c r="Y142" s="103"/>
      <c r="Z142" s="83"/>
    </row>
    <row r="143" spans="1:26" ht="15.75" hidden="1" customHeight="1" x14ac:dyDescent="0.15">
      <c r="A143" s="58"/>
      <c r="B143" s="58"/>
      <c r="C143" s="83"/>
      <c r="D143" s="83"/>
      <c r="E143" s="83"/>
      <c r="F143" s="83"/>
      <c r="G143" s="83"/>
      <c r="H143" s="83"/>
      <c r="I143" s="103"/>
      <c r="J143" s="103"/>
      <c r="K143" s="103"/>
      <c r="L143" s="103"/>
      <c r="M143" s="103"/>
      <c r="N143" s="103"/>
      <c r="O143" s="103"/>
      <c r="P143" s="103"/>
      <c r="Q143" s="123"/>
      <c r="R143" s="103"/>
      <c r="S143" s="103"/>
      <c r="T143" s="103"/>
      <c r="U143" s="103"/>
      <c r="V143" s="103"/>
      <c r="W143" s="103"/>
      <c r="X143" s="103"/>
      <c r="Y143" s="103"/>
      <c r="Z143" s="83"/>
    </row>
    <row r="144" spans="1:26" ht="15.75" hidden="1" customHeight="1" x14ac:dyDescent="0.15">
      <c r="A144" s="58"/>
      <c r="B144" s="58"/>
      <c r="C144" s="83"/>
      <c r="D144" s="83"/>
      <c r="E144" s="83"/>
      <c r="F144" s="83"/>
      <c r="G144" s="83"/>
      <c r="H144" s="83"/>
      <c r="I144" s="103"/>
      <c r="J144" s="103"/>
      <c r="K144" s="103"/>
      <c r="L144" s="103"/>
      <c r="M144" s="103"/>
      <c r="N144" s="103"/>
      <c r="O144" s="103"/>
      <c r="P144" s="103"/>
      <c r="Q144" s="123"/>
      <c r="R144" s="103"/>
      <c r="S144" s="103"/>
      <c r="T144" s="103"/>
      <c r="U144" s="103"/>
      <c r="V144" s="103"/>
      <c r="W144" s="103"/>
      <c r="X144" s="103"/>
      <c r="Y144" s="103"/>
      <c r="Z144" s="83"/>
    </row>
    <row r="145" spans="1:26" ht="15.75" hidden="1" customHeight="1" x14ac:dyDescent="0.15">
      <c r="A145" s="58"/>
      <c r="B145" s="58"/>
      <c r="C145" s="83"/>
      <c r="D145" s="83"/>
      <c r="E145" s="83"/>
      <c r="F145" s="83"/>
      <c r="G145" s="83"/>
      <c r="H145" s="83"/>
      <c r="I145" s="103"/>
      <c r="J145" s="103"/>
      <c r="K145" s="103"/>
      <c r="L145" s="103"/>
      <c r="M145" s="103"/>
      <c r="N145" s="103"/>
      <c r="O145" s="103"/>
      <c r="P145" s="103"/>
      <c r="Q145" s="123"/>
      <c r="R145" s="103"/>
      <c r="S145" s="103"/>
      <c r="T145" s="103"/>
      <c r="U145" s="103"/>
      <c r="V145" s="103"/>
      <c r="W145" s="103"/>
      <c r="X145" s="103"/>
      <c r="Y145" s="103"/>
      <c r="Z145" s="83"/>
    </row>
    <row r="146" spans="1:26" ht="15.75" hidden="1" customHeight="1" x14ac:dyDescent="0.15">
      <c r="A146" s="58"/>
      <c r="B146" s="58"/>
      <c r="C146" s="83"/>
      <c r="D146" s="83"/>
      <c r="E146" s="83"/>
      <c r="F146" s="83"/>
      <c r="G146" s="83"/>
      <c r="H146" s="83"/>
      <c r="I146" s="103"/>
      <c r="J146" s="103"/>
      <c r="K146" s="103"/>
      <c r="L146" s="103"/>
      <c r="M146" s="103"/>
      <c r="N146" s="103"/>
      <c r="O146" s="103"/>
      <c r="P146" s="103"/>
      <c r="Q146" s="123"/>
      <c r="R146" s="103"/>
      <c r="S146" s="103"/>
      <c r="T146" s="103"/>
      <c r="U146" s="103"/>
      <c r="V146" s="103"/>
      <c r="W146" s="103"/>
      <c r="X146" s="103"/>
      <c r="Y146" s="103"/>
      <c r="Z146" s="83"/>
    </row>
    <row r="147" spans="1:26" ht="15.75" hidden="1" customHeight="1" x14ac:dyDescent="0.15">
      <c r="A147" s="58"/>
      <c r="B147" s="58"/>
      <c r="C147" s="83"/>
      <c r="D147" s="83"/>
      <c r="E147" s="83"/>
      <c r="F147" s="83"/>
      <c r="G147" s="83"/>
      <c r="H147" s="83"/>
      <c r="I147" s="103"/>
      <c r="J147" s="103"/>
      <c r="K147" s="103"/>
      <c r="L147" s="103"/>
      <c r="M147" s="103"/>
      <c r="N147" s="103"/>
      <c r="O147" s="103"/>
      <c r="P147" s="103"/>
      <c r="Q147" s="123"/>
      <c r="R147" s="103"/>
      <c r="S147" s="103"/>
      <c r="T147" s="103"/>
      <c r="U147" s="103"/>
      <c r="V147" s="103"/>
      <c r="W147" s="103"/>
      <c r="X147" s="103"/>
      <c r="Y147" s="103"/>
      <c r="Z147" s="83"/>
    </row>
    <row r="148" spans="1:26" ht="15.75" hidden="1" customHeight="1" x14ac:dyDescent="0.15">
      <c r="A148" s="58"/>
      <c r="B148" s="58"/>
      <c r="C148" s="83"/>
      <c r="D148" s="83"/>
      <c r="E148" s="83"/>
      <c r="F148" s="83"/>
      <c r="G148" s="83"/>
      <c r="H148" s="83"/>
      <c r="I148" s="103"/>
      <c r="J148" s="103"/>
      <c r="K148" s="103"/>
      <c r="L148" s="103"/>
      <c r="M148" s="103"/>
      <c r="N148" s="103"/>
      <c r="O148" s="103"/>
      <c r="P148" s="103"/>
      <c r="Q148" s="123"/>
      <c r="R148" s="103"/>
      <c r="S148" s="103"/>
      <c r="T148" s="103"/>
      <c r="U148" s="103"/>
      <c r="V148" s="103"/>
      <c r="W148" s="103"/>
      <c r="X148" s="103"/>
      <c r="Y148" s="103"/>
      <c r="Z148" s="83"/>
    </row>
    <row r="149" spans="1:26" ht="20.100000000000001" customHeight="1" x14ac:dyDescent="0.15">
      <c r="A149" s="58"/>
      <c r="B149" s="58"/>
      <c r="C149" s="83"/>
      <c r="D149" s="83"/>
      <c r="E149" s="83"/>
      <c r="F149" s="83"/>
      <c r="G149" s="83"/>
      <c r="H149" s="83"/>
      <c r="I149" s="103"/>
      <c r="J149" s="83"/>
      <c r="K149" s="83"/>
      <c r="L149" s="83"/>
      <c r="M149" s="83"/>
      <c r="N149" s="83"/>
      <c r="O149" s="83"/>
      <c r="P149" s="83"/>
      <c r="Q149" s="124"/>
      <c r="R149" s="83"/>
      <c r="S149" s="83"/>
      <c r="T149" s="83"/>
      <c r="U149" s="83"/>
      <c r="V149" s="83"/>
      <c r="W149" s="83"/>
      <c r="X149" s="83"/>
      <c r="Y149" s="83"/>
      <c r="Z149" s="83"/>
    </row>
    <row r="150" spans="1:26" ht="20.100000000000001" customHeight="1" x14ac:dyDescent="0.15">
      <c r="A150" s="58"/>
      <c r="B150" s="58"/>
      <c r="C150" s="70" t="s">
        <v>53</v>
      </c>
      <c r="D150" s="71"/>
      <c r="E150" s="71"/>
      <c r="F150" s="71"/>
      <c r="G150" s="71"/>
      <c r="H150" s="72"/>
      <c r="I150" s="104"/>
      <c r="K150" s="104"/>
    </row>
    <row r="151" spans="1:26" ht="20.100000000000001" customHeight="1" x14ac:dyDescent="0.15">
      <c r="A151" s="58"/>
      <c r="B151" s="58"/>
      <c r="C151" s="73"/>
      <c r="D151" s="74"/>
      <c r="E151" s="74"/>
      <c r="F151" s="74"/>
      <c r="G151" s="74"/>
      <c r="H151" s="74"/>
      <c r="I151" s="75"/>
      <c r="J151" s="75"/>
      <c r="K151" s="75"/>
      <c r="L151" s="75"/>
      <c r="M151" s="75"/>
      <c r="N151" s="75"/>
      <c r="O151" s="75"/>
      <c r="P151" s="75"/>
      <c r="Q151" s="75"/>
      <c r="R151" s="75"/>
      <c r="S151" s="75"/>
      <c r="T151" s="75"/>
      <c r="U151" s="75"/>
      <c r="V151" s="75"/>
      <c r="W151" s="75"/>
      <c r="X151" s="75"/>
      <c r="Y151" s="75"/>
      <c r="Z151" s="76"/>
    </row>
    <row r="152" spans="1:26" ht="20.100000000000001" customHeight="1" x14ac:dyDescent="0.15">
      <c r="A152" s="58"/>
      <c r="B152" s="58"/>
      <c r="C152" s="73"/>
      <c r="D152" s="125" t="s">
        <v>54</v>
      </c>
      <c r="E152" s="105"/>
      <c r="F152" s="105"/>
      <c r="G152" s="105"/>
      <c r="H152" s="105"/>
      <c r="I152" s="105"/>
      <c r="J152" s="105"/>
      <c r="K152" s="105"/>
      <c r="L152" s="105"/>
      <c r="M152" s="105"/>
      <c r="N152" s="105"/>
      <c r="O152" s="105"/>
      <c r="P152" s="105"/>
      <c r="Q152" s="105"/>
      <c r="R152" s="105"/>
      <c r="S152" s="105"/>
      <c r="T152" s="105"/>
      <c r="U152" s="105"/>
      <c r="V152" s="105"/>
      <c r="W152" s="105"/>
      <c r="X152" s="84"/>
      <c r="Y152" s="83"/>
      <c r="Z152" s="82"/>
    </row>
    <row r="153" spans="1:26" ht="20.100000000000001" customHeight="1" x14ac:dyDescent="0.15">
      <c r="A153" s="58">
        <f>IFERROR(IF(AND($I153&lt;&gt;"しない", $I153&lt;&gt;"する"),1001,0),3)</f>
        <v>0</v>
      </c>
      <c r="B153" s="58"/>
      <c r="C153" s="77"/>
      <c r="D153" s="78">
        <v>1</v>
      </c>
      <c r="E153" s="83" t="s">
        <v>55</v>
      </c>
      <c r="F153" s="83"/>
      <c r="G153" s="83"/>
      <c r="H153" s="83"/>
      <c r="I153" s="6" t="s">
        <v>56</v>
      </c>
      <c r="J153" s="7"/>
      <c r="K153" s="7"/>
      <c r="L153" s="7"/>
      <c r="M153" s="7"/>
      <c r="N153" s="83"/>
      <c r="O153" s="83"/>
      <c r="P153" s="83"/>
      <c r="Q153" s="83"/>
      <c r="R153" s="83"/>
      <c r="S153" s="83"/>
      <c r="T153" s="83"/>
      <c r="U153" s="83"/>
      <c r="Z153" s="126"/>
    </row>
    <row r="154" spans="1:26" ht="20.100000000000001" customHeight="1" x14ac:dyDescent="0.15">
      <c r="A154" s="58"/>
      <c r="B154" s="58"/>
      <c r="C154" s="86"/>
      <c r="D154" s="83"/>
      <c r="E154" s="83"/>
      <c r="F154" s="83"/>
      <c r="G154" s="83"/>
      <c r="H154" s="83"/>
      <c r="I154" s="127"/>
      <c r="J154" s="85" t="s">
        <v>7</v>
      </c>
      <c r="K154" s="85"/>
      <c r="L154" s="85"/>
      <c r="M154" s="85"/>
      <c r="N154" s="85"/>
      <c r="O154" s="85"/>
      <c r="P154" s="85"/>
      <c r="Q154" s="85"/>
      <c r="R154" s="85"/>
      <c r="S154" s="85"/>
      <c r="T154" s="85"/>
      <c r="U154" s="83"/>
      <c r="Z154" s="126"/>
    </row>
    <row r="155" spans="1:26" ht="20.100000000000001" customHeight="1" x14ac:dyDescent="0.15">
      <c r="A155" s="58">
        <f>IFERROR(IF(AND($I153="する",OR(TRIM($I155)="", NOT(OR(IFERROR(SEARCH(" ",$I155),0)&gt;0, IFERROR(SEARCH("　",$I155),0)&gt;0)))),1001,0),3)</f>
        <v>0</v>
      </c>
      <c r="B155" s="58"/>
      <c r="C155" s="77"/>
      <c r="D155" s="78">
        <v>2</v>
      </c>
      <c r="E155" s="53" t="s">
        <v>49</v>
      </c>
      <c r="I155" s="6"/>
      <c r="J155" s="6"/>
      <c r="K155" s="6"/>
      <c r="L155" s="6"/>
      <c r="M155" s="6"/>
      <c r="N155" s="6"/>
      <c r="O155" s="6"/>
      <c r="P155" s="6"/>
      <c r="Q155" s="6"/>
      <c r="R155" s="6"/>
      <c r="S155" s="6"/>
      <c r="T155" s="6"/>
      <c r="U155" s="6"/>
      <c r="V155" s="6"/>
      <c r="W155" s="6"/>
      <c r="X155" s="6"/>
      <c r="Y155" s="6"/>
      <c r="Z155" s="82"/>
    </row>
    <row r="156" spans="1:26" ht="20.100000000000001" customHeight="1" x14ac:dyDescent="0.15">
      <c r="A156" s="58"/>
      <c r="B156" s="58"/>
      <c r="C156" s="77"/>
      <c r="D156" s="78"/>
      <c r="E156" s="83"/>
      <c r="F156" s="83"/>
      <c r="G156" s="83"/>
      <c r="H156" s="83"/>
      <c r="I156" s="89"/>
      <c r="J156" s="85" t="s">
        <v>28</v>
      </c>
      <c r="K156" s="85"/>
      <c r="L156" s="85"/>
      <c r="M156" s="85"/>
      <c r="N156" s="85"/>
      <c r="O156" s="85"/>
      <c r="P156" s="85"/>
      <c r="Q156" s="85"/>
      <c r="R156" s="85"/>
      <c r="S156" s="85"/>
      <c r="T156" s="85"/>
      <c r="U156" s="85"/>
      <c r="V156" s="85"/>
      <c r="W156" s="85"/>
      <c r="X156" s="85"/>
      <c r="Y156" s="85"/>
      <c r="Z156" s="82"/>
    </row>
    <row r="157" spans="1:26" ht="20.100000000000001" customHeight="1" x14ac:dyDescent="0.15">
      <c r="A157" s="58">
        <f>IFERROR(IF(AND($I153="する",OR(TRIM($I157)="", NOT(OR(IFERROR(SEARCH(" ",$I157),0)&gt;0, IFERROR(SEARCH("　",$I157),0)&gt;0)))),1001,0),3)</f>
        <v>0</v>
      </c>
      <c r="B157" s="58"/>
      <c r="C157" s="77"/>
      <c r="D157" s="78">
        <v>3</v>
      </c>
      <c r="E157" s="53" t="s">
        <v>50</v>
      </c>
      <c r="I157" s="6"/>
      <c r="J157" s="6"/>
      <c r="K157" s="6"/>
      <c r="L157" s="6"/>
      <c r="M157" s="6"/>
      <c r="N157" s="6"/>
      <c r="O157" s="6"/>
      <c r="P157" s="6"/>
      <c r="Q157" s="6"/>
      <c r="R157" s="6"/>
      <c r="S157" s="6"/>
      <c r="T157" s="6"/>
      <c r="U157" s="6"/>
      <c r="V157" s="6"/>
      <c r="W157" s="6"/>
      <c r="X157" s="6"/>
      <c r="Y157" s="6"/>
      <c r="Z157" s="82"/>
    </row>
    <row r="158" spans="1:26" ht="20.100000000000001" customHeight="1" x14ac:dyDescent="0.15">
      <c r="A158" s="58"/>
      <c r="B158" s="58"/>
      <c r="C158" s="86"/>
      <c r="D158" s="83"/>
      <c r="E158" s="83"/>
      <c r="F158" s="83"/>
      <c r="G158" s="83"/>
      <c r="H158" s="83"/>
      <c r="I158" s="89"/>
      <c r="J158" s="85" t="s">
        <v>30</v>
      </c>
      <c r="K158" s="85"/>
      <c r="L158" s="85"/>
      <c r="M158" s="85"/>
      <c r="N158" s="85"/>
      <c r="O158" s="85"/>
      <c r="P158" s="85"/>
      <c r="Q158" s="85"/>
      <c r="R158" s="85"/>
      <c r="S158" s="85"/>
      <c r="T158" s="85"/>
      <c r="U158" s="85"/>
      <c r="V158" s="85"/>
      <c r="W158" s="85"/>
      <c r="X158" s="85"/>
      <c r="Y158" s="85"/>
      <c r="Z158" s="82"/>
    </row>
    <row r="159" spans="1:26" ht="20.100000000000001" customHeight="1" x14ac:dyDescent="0.15">
      <c r="A159" s="58">
        <f>IFERROR(IF(AND($I153="する",OR(TRIM($I159)="", LEN($I159)&lt;&gt;8, NOT(ISNUMBER(VALUE($I159))), IFERROR(SEARCH("-", $I159),0)&gt;0)),1001,0),3)</f>
        <v>0</v>
      </c>
      <c r="B159" s="58"/>
      <c r="C159" s="77"/>
      <c r="D159" s="78">
        <v>4</v>
      </c>
      <c r="E159" s="53" t="s">
        <v>57</v>
      </c>
      <c r="I159" s="6"/>
      <c r="J159" s="6"/>
      <c r="K159" s="6"/>
      <c r="L159" s="6"/>
      <c r="M159" s="6"/>
      <c r="N159" s="83"/>
      <c r="O159" s="83"/>
      <c r="P159" s="83"/>
      <c r="Q159" s="83"/>
      <c r="R159" s="83"/>
      <c r="S159" s="83"/>
      <c r="T159" s="83"/>
      <c r="U159" s="83"/>
      <c r="V159" s="83"/>
      <c r="W159" s="83"/>
      <c r="X159" s="83"/>
      <c r="Y159" s="83"/>
      <c r="Z159" s="82"/>
    </row>
    <row r="160" spans="1:26" ht="20.100000000000001" customHeight="1" x14ac:dyDescent="0.15">
      <c r="A160" s="58"/>
      <c r="B160" s="58"/>
      <c r="C160" s="86"/>
      <c r="D160" s="83"/>
      <c r="E160" s="83"/>
      <c r="F160" s="83"/>
      <c r="G160" s="83"/>
      <c r="H160" s="83"/>
      <c r="I160" s="80"/>
      <c r="J160" s="85" t="s">
        <v>65</v>
      </c>
      <c r="K160" s="84"/>
      <c r="L160" s="84"/>
      <c r="M160" s="84"/>
      <c r="N160" s="84"/>
      <c r="O160" s="84"/>
      <c r="P160" s="84"/>
      <c r="Q160" s="84"/>
      <c r="R160" s="84"/>
      <c r="S160" s="84"/>
      <c r="T160" s="84"/>
      <c r="U160" s="84"/>
      <c r="V160" s="84"/>
      <c r="W160" s="84"/>
      <c r="X160" s="84"/>
      <c r="Y160" s="84"/>
      <c r="Z160" s="82"/>
    </row>
    <row r="161" spans="1:27" ht="20.100000000000001" customHeight="1" x14ac:dyDescent="0.15">
      <c r="A161" s="58">
        <f>IFERROR(IF(AND($I153="する",TRIM($I161)=""),1001,0),3)</f>
        <v>0</v>
      </c>
      <c r="B161" s="58"/>
      <c r="C161" s="77"/>
      <c r="D161" s="78">
        <v>5</v>
      </c>
      <c r="E161" s="53" t="s">
        <v>20</v>
      </c>
      <c r="I161" s="23"/>
      <c r="J161" s="24"/>
      <c r="K161" s="24"/>
      <c r="L161" s="24"/>
      <c r="M161" s="24"/>
      <c r="N161" s="83"/>
      <c r="O161" s="83"/>
      <c r="P161" s="83"/>
      <c r="Q161" s="83"/>
      <c r="R161" s="83"/>
      <c r="S161" s="83"/>
      <c r="T161" s="83"/>
      <c r="U161" s="83"/>
      <c r="V161" s="83"/>
      <c r="W161" s="83"/>
      <c r="X161" s="83"/>
      <c r="Y161" s="83"/>
      <c r="Z161" s="82"/>
    </row>
    <row r="162" spans="1:27" ht="20.100000000000001" customHeight="1" x14ac:dyDescent="0.15">
      <c r="A162" s="58"/>
      <c r="B162" s="58"/>
      <c r="C162" s="77"/>
      <c r="D162" s="78"/>
      <c r="E162" s="83"/>
      <c r="F162" s="83"/>
      <c r="G162" s="83"/>
      <c r="H162" s="83"/>
      <c r="I162" s="80"/>
      <c r="J162" s="85" t="s">
        <v>72</v>
      </c>
      <c r="K162" s="84"/>
      <c r="L162" s="84"/>
      <c r="M162" s="84"/>
      <c r="N162" s="84"/>
      <c r="O162" s="84"/>
      <c r="P162" s="84"/>
      <c r="Q162" s="84"/>
      <c r="R162" s="84"/>
      <c r="S162" s="84"/>
      <c r="T162" s="84"/>
      <c r="U162" s="84"/>
      <c r="V162" s="84"/>
      <c r="W162" s="84"/>
      <c r="X162" s="84"/>
      <c r="Y162" s="84"/>
      <c r="Z162" s="82"/>
    </row>
    <row r="163" spans="1:27" ht="20.100000000000001" customHeight="1" x14ac:dyDescent="0.15">
      <c r="A163" s="58">
        <f>IFERROR(IF(AND($I153="する",AND($I163&lt;&gt;"", OR(ISERROR(FIND("@"&amp;LEFT($I163,3)&amp;"@", 都道府県3))=FALSE, ISERROR(FIND("@"&amp;LEFT($I163,4)&amp;"@",都道府県4))=FALSE))=FALSE),1001,0),3)</f>
        <v>0</v>
      </c>
      <c r="B163" s="58"/>
      <c r="C163" s="77"/>
      <c r="D163" s="78">
        <v>6</v>
      </c>
      <c r="E163" s="53" t="s">
        <v>21</v>
      </c>
      <c r="I163" s="25"/>
      <c r="J163" s="25"/>
      <c r="K163" s="25"/>
      <c r="L163" s="25"/>
      <c r="M163" s="25"/>
      <c r="N163" s="25"/>
      <c r="O163" s="25"/>
      <c r="P163" s="25"/>
      <c r="Q163" s="26"/>
      <c r="R163" s="25"/>
      <c r="S163" s="25"/>
      <c r="T163" s="25"/>
      <c r="U163" s="25"/>
      <c r="V163" s="25"/>
      <c r="W163" s="25"/>
      <c r="X163" s="25"/>
      <c r="Y163" s="25"/>
      <c r="Z163" s="82"/>
    </row>
    <row r="164" spans="1:27" ht="20.100000000000001" customHeight="1" x14ac:dyDescent="0.15">
      <c r="A164" s="58"/>
      <c r="B164" s="58"/>
      <c r="C164" s="77"/>
      <c r="D164" s="78"/>
      <c r="E164" s="83"/>
      <c r="F164" s="83"/>
      <c r="G164" s="83"/>
      <c r="H164" s="83"/>
      <c r="I164" s="80"/>
      <c r="J164" s="85" t="s">
        <v>22</v>
      </c>
      <c r="K164" s="84"/>
      <c r="L164" s="84"/>
      <c r="M164" s="84"/>
      <c r="N164" s="84"/>
      <c r="O164" s="84"/>
      <c r="P164" s="84"/>
      <c r="Q164" s="84"/>
      <c r="R164" s="84"/>
      <c r="S164" s="84"/>
      <c r="T164" s="84"/>
      <c r="U164" s="84"/>
      <c r="V164" s="84"/>
      <c r="W164" s="84"/>
      <c r="X164" s="84"/>
      <c r="Y164" s="84"/>
      <c r="Z164" s="82"/>
    </row>
    <row r="165" spans="1:27" ht="20.100000000000001" customHeight="1" x14ac:dyDescent="0.15">
      <c r="A165" s="58">
        <f>IFERROR(IF(AND($I153="する",NOT(AND(TRIM($I165)&lt;&gt;"",ISNUMBER(VALUE(SUBSTITUTE($I165,"-",""))),IFERROR(SEARCH("-",$I165),0)&gt;0))),1001,0),3)</f>
        <v>0</v>
      </c>
      <c r="B165" s="58"/>
      <c r="C165" s="77"/>
      <c r="D165" s="78">
        <v>7</v>
      </c>
      <c r="E165" s="53" t="s">
        <v>31</v>
      </c>
      <c r="I165" s="6"/>
      <c r="J165" s="6"/>
      <c r="K165" s="6"/>
      <c r="L165" s="6"/>
      <c r="M165" s="6"/>
      <c r="Y165" s="84"/>
      <c r="Z165" s="82"/>
    </row>
    <row r="166" spans="1:27" ht="20.100000000000001" customHeight="1" x14ac:dyDescent="0.15">
      <c r="A166" s="58"/>
      <c r="B166" s="58"/>
      <c r="C166" s="86"/>
      <c r="D166" s="83"/>
      <c r="E166" s="83"/>
      <c r="F166" s="83"/>
      <c r="G166" s="83"/>
      <c r="H166" s="83"/>
      <c r="I166" s="80"/>
      <c r="J166" s="85" t="s">
        <v>34</v>
      </c>
      <c r="K166" s="84"/>
      <c r="L166" s="84"/>
      <c r="M166" s="84"/>
      <c r="N166" s="84"/>
      <c r="O166" s="84"/>
      <c r="P166" s="84"/>
      <c r="Q166" s="84"/>
      <c r="R166" s="84"/>
      <c r="S166" s="84"/>
      <c r="T166" s="84"/>
      <c r="U166" s="84"/>
      <c r="V166" s="84"/>
      <c r="W166" s="84"/>
      <c r="X166" s="84"/>
      <c r="Y166" s="84"/>
      <c r="Z166" s="82"/>
    </row>
    <row r="167" spans="1:27" ht="20.100000000000001" customHeight="1" x14ac:dyDescent="0.15">
      <c r="A167" s="58">
        <f>IFERROR(IF(AND($I153="する",AND(TRIM($I167)&lt;&gt;"",NOT(AND(ISNUMBER(VALUE(SUBSTITUTE($I167,"-",""))),IFERROR(SEARCH("-",$I167),0)&gt;0)))),1001,0),3)</f>
        <v>0</v>
      </c>
      <c r="B167" s="58"/>
      <c r="C167" s="77"/>
      <c r="D167" s="78">
        <v>8</v>
      </c>
      <c r="E167" s="53" t="s">
        <v>35</v>
      </c>
      <c r="I167" s="6"/>
      <c r="J167" s="6"/>
      <c r="K167" s="6"/>
      <c r="L167" s="6"/>
      <c r="M167" s="6"/>
      <c r="N167" s="84"/>
      <c r="O167" s="84"/>
      <c r="P167" s="84"/>
      <c r="Q167" s="84"/>
      <c r="R167" s="84"/>
      <c r="S167" s="84"/>
      <c r="T167" s="84"/>
      <c r="U167" s="84"/>
      <c r="V167" s="84"/>
      <c r="W167" s="84"/>
      <c r="X167" s="84"/>
      <c r="Y167" s="84"/>
      <c r="Z167" s="82"/>
    </row>
    <row r="168" spans="1:27" ht="20.100000000000001" customHeight="1" x14ac:dyDescent="0.15">
      <c r="A168" s="58"/>
      <c r="B168" s="58"/>
      <c r="C168" s="86"/>
      <c r="D168" s="83"/>
      <c r="E168" s="83"/>
      <c r="F168" s="83"/>
      <c r="G168" s="83"/>
      <c r="H168" s="83"/>
      <c r="I168" s="80"/>
      <c r="J168" s="85" t="s">
        <v>34</v>
      </c>
      <c r="K168" s="84"/>
      <c r="L168" s="84"/>
      <c r="M168" s="84"/>
      <c r="N168" s="84"/>
      <c r="O168" s="84"/>
      <c r="P168" s="84"/>
      <c r="Q168" s="84"/>
      <c r="R168" s="84"/>
      <c r="S168" s="84"/>
      <c r="T168" s="84"/>
      <c r="U168" s="84"/>
      <c r="V168" s="84"/>
      <c r="W168" s="84"/>
      <c r="X168" s="84"/>
      <c r="Y168" s="84"/>
      <c r="Z168" s="82"/>
    </row>
    <row r="169" spans="1:27" ht="20.100000000000001" customHeight="1" x14ac:dyDescent="0.15">
      <c r="A169" s="58">
        <f>IFERROR(IF(AND($I153="する",AND(TRIM($I169)&lt;&gt;"", NOT(IFERROR(SEARCH("@",$I169),0)&gt;0))),1001,0),3)</f>
        <v>0</v>
      </c>
      <c r="B169" s="58"/>
      <c r="C169" s="77"/>
      <c r="D169" s="78">
        <v>9</v>
      </c>
      <c r="E169" s="53" t="s">
        <v>36</v>
      </c>
      <c r="I169" s="6"/>
      <c r="J169" s="6"/>
      <c r="K169" s="6"/>
      <c r="L169" s="6"/>
      <c r="M169" s="6"/>
      <c r="N169" s="6"/>
      <c r="O169" s="6"/>
      <c r="P169" s="6"/>
      <c r="Q169" s="22"/>
      <c r="R169" s="6"/>
      <c r="S169" s="6"/>
      <c r="T169" s="6"/>
      <c r="U169" s="6"/>
      <c r="V169" s="6"/>
      <c r="W169" s="6"/>
      <c r="X169" s="6"/>
      <c r="Y169" s="6"/>
      <c r="Z169" s="82"/>
    </row>
    <row r="170" spans="1:27" ht="20.100000000000001" customHeight="1" x14ac:dyDescent="0.15">
      <c r="A170" s="58"/>
      <c r="B170" s="58"/>
      <c r="C170" s="86"/>
      <c r="D170" s="83"/>
      <c r="E170" s="83"/>
      <c r="F170" s="83"/>
      <c r="G170" s="83"/>
      <c r="H170" s="83"/>
      <c r="I170" s="80"/>
      <c r="J170" s="91" t="s">
        <v>70</v>
      </c>
      <c r="K170" s="108"/>
      <c r="L170" s="84"/>
      <c r="M170" s="84"/>
      <c r="N170" s="84"/>
      <c r="O170" s="84"/>
      <c r="P170" s="84"/>
      <c r="Q170" s="109"/>
      <c r="R170" s="84"/>
      <c r="S170" s="84"/>
      <c r="T170" s="84"/>
      <c r="U170" s="84"/>
      <c r="V170" s="84"/>
      <c r="W170" s="84"/>
      <c r="X170" s="84"/>
      <c r="Y170" s="84"/>
      <c r="Z170" s="82"/>
    </row>
    <row r="171" spans="1:27" ht="20.100000000000001" customHeight="1" x14ac:dyDescent="0.15">
      <c r="A171" s="58"/>
      <c r="B171" s="58"/>
      <c r="C171" s="97"/>
      <c r="D171" s="98"/>
      <c r="E171" s="98"/>
      <c r="F171" s="98"/>
      <c r="G171" s="98"/>
      <c r="H171" s="98"/>
      <c r="I171" s="99"/>
      <c r="J171" s="99"/>
      <c r="K171" s="100"/>
      <c r="L171" s="99"/>
      <c r="M171" s="99"/>
      <c r="N171" s="99"/>
      <c r="O171" s="99"/>
      <c r="P171" s="99"/>
      <c r="Q171" s="99"/>
      <c r="R171" s="99"/>
      <c r="S171" s="99"/>
      <c r="T171" s="99"/>
      <c r="U171" s="99"/>
      <c r="V171" s="99"/>
      <c r="W171" s="99"/>
      <c r="X171" s="99"/>
      <c r="Y171" s="128"/>
      <c r="Z171" s="101"/>
      <c r="AA171" s="115"/>
    </row>
    <row r="172" spans="1:27" ht="20.100000000000001" customHeight="1" x14ac:dyDescent="0.15">
      <c r="A172" s="58"/>
      <c r="B172" s="58"/>
      <c r="C172" s="83"/>
      <c r="D172" s="83"/>
      <c r="E172" s="83"/>
      <c r="F172" s="83"/>
      <c r="G172" s="83"/>
      <c r="H172" s="83"/>
      <c r="I172" s="103"/>
      <c r="J172" s="103"/>
      <c r="K172" s="103"/>
      <c r="L172" s="103"/>
      <c r="M172" s="103"/>
      <c r="N172" s="103"/>
      <c r="O172" s="103"/>
      <c r="P172" s="103"/>
      <c r="Q172" s="103"/>
      <c r="R172" s="103"/>
      <c r="S172" s="103"/>
      <c r="T172" s="103"/>
      <c r="U172" s="103"/>
      <c r="V172" s="103"/>
      <c r="W172" s="103"/>
      <c r="X172" s="103"/>
      <c r="Y172" s="129"/>
      <c r="Z172" s="83"/>
      <c r="AA172" s="115"/>
    </row>
    <row r="173" spans="1:27" ht="20.100000000000001" customHeight="1" x14ac:dyDescent="0.15">
      <c r="A173" s="58"/>
      <c r="B173" s="58"/>
      <c r="C173" s="83"/>
      <c r="D173" s="83"/>
      <c r="E173" s="83"/>
      <c r="F173" s="83"/>
      <c r="G173" s="83"/>
      <c r="H173" s="83"/>
      <c r="I173" s="130"/>
      <c r="J173" s="103"/>
      <c r="K173" s="103"/>
      <c r="L173" s="103"/>
      <c r="M173" s="103"/>
      <c r="N173" s="129"/>
      <c r="O173" s="103"/>
      <c r="P173" s="103"/>
      <c r="Q173" s="103"/>
      <c r="R173" s="129"/>
      <c r="S173" s="103"/>
      <c r="T173" s="103"/>
      <c r="U173" s="103"/>
      <c r="V173" s="103"/>
      <c r="W173" s="103"/>
      <c r="X173" s="103"/>
      <c r="Y173" s="103"/>
      <c r="Z173" s="103"/>
      <c r="AA173" s="103"/>
    </row>
    <row r="174" spans="1:27" ht="20.100000000000001" customHeight="1" x14ac:dyDescent="0.15">
      <c r="A174" s="58"/>
      <c r="B174" s="58"/>
      <c r="C174" s="70" t="s">
        <v>5</v>
      </c>
      <c r="D174" s="71"/>
      <c r="E174" s="71"/>
      <c r="F174" s="71"/>
      <c r="G174" s="71"/>
      <c r="H174" s="72"/>
      <c r="I174" s="131"/>
      <c r="J174" s="132"/>
      <c r="K174" s="132"/>
      <c r="L174" s="132"/>
      <c r="M174" s="132"/>
      <c r="N174" s="132"/>
      <c r="O174" s="132"/>
      <c r="P174" s="132"/>
      <c r="Q174" s="132"/>
      <c r="R174" s="132"/>
      <c r="S174" s="132"/>
      <c r="T174" s="132"/>
      <c r="U174" s="132"/>
      <c r="V174" s="132"/>
      <c r="W174" s="132"/>
      <c r="X174" s="132"/>
      <c r="Y174" s="132"/>
      <c r="Z174" s="132"/>
    </row>
    <row r="175" spans="1:27" ht="20.100000000000001" customHeight="1" x14ac:dyDescent="0.15">
      <c r="A175" s="58"/>
      <c r="B175" s="58"/>
      <c r="C175" s="133"/>
      <c r="D175" s="134"/>
      <c r="E175" s="134"/>
      <c r="F175" s="134"/>
      <c r="G175" s="134"/>
      <c r="H175" s="134"/>
      <c r="Z175" s="126"/>
      <c r="AA175" s="94"/>
    </row>
    <row r="176" spans="1:27" ht="20.100000000000001" customHeight="1" x14ac:dyDescent="0.15">
      <c r="A176" s="58"/>
      <c r="B176" s="58"/>
      <c r="C176" s="73"/>
      <c r="D176" s="78">
        <v>1</v>
      </c>
      <c r="E176" s="83" t="s">
        <v>81</v>
      </c>
      <c r="F176" s="74"/>
      <c r="G176" s="74"/>
      <c r="H176" s="74"/>
      <c r="I176" s="40"/>
      <c r="J176" s="41"/>
      <c r="K176" s="41"/>
      <c r="L176" s="41"/>
      <c r="M176" s="41"/>
      <c r="N176" s="83" t="s">
        <v>60</v>
      </c>
      <c r="O176" s="83"/>
      <c r="P176" s="83"/>
      <c r="Q176" s="83"/>
      <c r="R176" s="83"/>
      <c r="S176" s="83"/>
      <c r="T176" s="83"/>
      <c r="U176" s="83"/>
      <c r="V176" s="83"/>
      <c r="W176" s="83"/>
      <c r="X176" s="83"/>
      <c r="Y176" s="83"/>
      <c r="Z176" s="82"/>
      <c r="AA176" s="86"/>
    </row>
    <row r="177" spans="1:27" ht="20.100000000000001" customHeight="1" x14ac:dyDescent="0.15">
      <c r="A177" s="69"/>
      <c r="B177" s="58"/>
      <c r="C177" s="73"/>
      <c r="D177" s="135"/>
      <c r="E177" s="136"/>
      <c r="F177" s="136"/>
      <c r="G177" s="136"/>
      <c r="H177" s="137"/>
      <c r="I177" s="138"/>
      <c r="J177" s="139"/>
      <c r="K177" s="139"/>
      <c r="L177" s="139"/>
      <c r="M177" s="139"/>
      <c r="N177" s="139"/>
      <c r="O177" s="139"/>
      <c r="P177" s="139"/>
      <c r="Q177" s="139"/>
      <c r="R177" s="139"/>
      <c r="S177" s="85"/>
      <c r="T177" s="85"/>
      <c r="U177" s="85"/>
      <c r="V177" s="84"/>
      <c r="W177" s="84"/>
      <c r="Z177" s="126"/>
    </row>
    <row r="178" spans="1:27" ht="20.100000000000001" customHeight="1" x14ac:dyDescent="0.15">
      <c r="A178" s="58"/>
      <c r="B178" s="58"/>
      <c r="C178" s="73"/>
      <c r="D178" s="78">
        <v>2</v>
      </c>
      <c r="E178" s="83" t="s">
        <v>82</v>
      </c>
      <c r="F178" s="74"/>
      <c r="G178" s="74"/>
      <c r="H178" s="74"/>
      <c r="I178" s="40"/>
      <c r="J178" s="41"/>
      <c r="K178" s="41"/>
      <c r="L178" s="41"/>
      <c r="M178" s="41"/>
      <c r="N178" s="83" t="s">
        <v>60</v>
      </c>
      <c r="O178" s="83"/>
      <c r="P178" s="83"/>
      <c r="Q178" s="83"/>
      <c r="R178" s="83"/>
      <c r="S178" s="83"/>
      <c r="T178" s="83"/>
      <c r="U178" s="83"/>
      <c r="V178" s="83"/>
      <c r="W178" s="83"/>
      <c r="X178" s="83"/>
      <c r="Y178" s="83"/>
      <c r="Z178" s="82"/>
      <c r="AA178" s="86"/>
    </row>
    <row r="179" spans="1:27" ht="20.100000000000001" customHeight="1" x14ac:dyDescent="0.15">
      <c r="A179" s="69"/>
      <c r="B179" s="58"/>
      <c r="C179" s="73"/>
      <c r="D179" s="135"/>
      <c r="E179" s="136"/>
      <c r="F179" s="136"/>
      <c r="G179" s="136"/>
      <c r="H179" s="137"/>
      <c r="I179" s="138"/>
      <c r="J179" s="139"/>
      <c r="K179" s="139"/>
      <c r="L179" s="139"/>
      <c r="M179" s="139"/>
      <c r="N179" s="139"/>
      <c r="O179" s="139"/>
      <c r="P179" s="139"/>
      <c r="Q179" s="139"/>
      <c r="R179" s="139"/>
      <c r="S179" s="85"/>
      <c r="T179" s="85"/>
      <c r="U179" s="85"/>
      <c r="V179" s="84"/>
      <c r="W179" s="84"/>
      <c r="Z179" s="126"/>
    </row>
    <row r="180" spans="1:27" ht="20.100000000000001" customHeight="1" x14ac:dyDescent="0.15">
      <c r="A180" s="58"/>
      <c r="B180" s="58"/>
      <c r="C180" s="77"/>
      <c r="D180" s="78">
        <v>3</v>
      </c>
      <c r="E180" s="53" t="s">
        <v>0</v>
      </c>
      <c r="I180" s="8"/>
      <c r="J180" s="8"/>
      <c r="K180" s="8"/>
      <c r="L180" s="8"/>
      <c r="M180" s="8"/>
      <c r="N180" s="83" t="s">
        <v>10</v>
      </c>
      <c r="O180" s="83"/>
      <c r="P180" s="83"/>
      <c r="Q180" s="83"/>
      <c r="R180" s="83"/>
      <c r="S180" s="83"/>
      <c r="T180" s="83"/>
      <c r="U180" s="83"/>
      <c r="V180" s="83"/>
      <c r="W180" s="83"/>
      <c r="X180" s="83"/>
      <c r="Y180" s="83"/>
      <c r="Z180" s="82"/>
    </row>
    <row r="181" spans="1:27" ht="45" customHeight="1" x14ac:dyDescent="0.15">
      <c r="A181" s="58"/>
      <c r="B181" s="58"/>
      <c r="C181" s="86"/>
      <c r="D181" s="83"/>
      <c r="E181" s="83"/>
      <c r="F181" s="83"/>
      <c r="G181" s="83"/>
      <c r="H181" s="83"/>
      <c r="I181" s="80"/>
      <c r="J181" s="106" t="s">
        <v>69</v>
      </c>
      <c r="K181" s="140"/>
      <c r="L181" s="140"/>
      <c r="M181" s="140"/>
      <c r="N181" s="140"/>
      <c r="O181" s="140"/>
      <c r="P181" s="140"/>
      <c r="Q181" s="140"/>
      <c r="R181" s="140"/>
      <c r="S181" s="140"/>
      <c r="T181" s="140"/>
      <c r="U181" s="140"/>
      <c r="V181" s="140"/>
      <c r="W181" s="140"/>
      <c r="X181" s="140"/>
      <c r="Y181" s="140"/>
      <c r="Z181" s="82"/>
    </row>
    <row r="182" spans="1:27" ht="20.100000000000001" customHeight="1" x14ac:dyDescent="0.15">
      <c r="A182" s="58"/>
      <c r="B182" s="58"/>
      <c r="C182" s="77"/>
      <c r="D182" s="78">
        <v>4</v>
      </c>
      <c r="E182" s="53" t="s">
        <v>83</v>
      </c>
      <c r="I182" s="40"/>
      <c r="J182" s="42"/>
      <c r="K182" s="42"/>
      <c r="L182" s="42"/>
      <c r="M182" s="42"/>
      <c r="N182" s="83"/>
      <c r="O182" s="83"/>
      <c r="P182" s="83"/>
      <c r="Q182" s="83"/>
      <c r="R182" s="83"/>
      <c r="S182" s="83"/>
      <c r="T182" s="83"/>
      <c r="U182" s="83"/>
      <c r="V182" s="83"/>
      <c r="W182" s="83"/>
      <c r="X182" s="83"/>
      <c r="Z182" s="126"/>
    </row>
    <row r="183" spans="1:27" ht="20.100000000000001" customHeight="1" x14ac:dyDescent="0.15">
      <c r="A183" s="69"/>
      <c r="B183" s="58"/>
      <c r="C183" s="73"/>
      <c r="D183" s="135"/>
      <c r="E183" s="136"/>
      <c r="F183" s="136"/>
      <c r="G183" s="136"/>
      <c r="H183" s="137"/>
      <c r="I183" s="138"/>
      <c r="J183" s="85" t="s">
        <v>244</v>
      </c>
      <c r="K183" s="85"/>
      <c r="L183" s="85"/>
      <c r="M183" s="85"/>
      <c r="N183" s="85"/>
      <c r="O183" s="85"/>
      <c r="P183" s="85"/>
      <c r="Q183" s="85"/>
      <c r="R183" s="85"/>
      <c r="S183" s="85"/>
      <c r="T183" s="85"/>
      <c r="U183" s="85"/>
      <c r="V183" s="84"/>
      <c r="W183" s="84"/>
      <c r="Z183" s="126"/>
    </row>
    <row r="184" spans="1:27" ht="20.100000000000001" customHeight="1" x14ac:dyDescent="0.15">
      <c r="A184" s="69"/>
      <c r="B184" s="58"/>
      <c r="C184" s="77"/>
      <c r="D184" s="78">
        <v>5</v>
      </c>
      <c r="E184" s="53" t="s">
        <v>12</v>
      </c>
      <c r="J184" s="84"/>
      <c r="K184" s="84"/>
      <c r="L184" s="121"/>
      <c r="M184" s="84"/>
      <c r="N184" s="84"/>
      <c r="O184" s="121"/>
      <c r="P184" s="84"/>
      <c r="Q184" s="84"/>
      <c r="R184" s="121"/>
      <c r="S184" s="84"/>
      <c r="T184" s="84"/>
      <c r="U184" s="84"/>
      <c r="V184" s="84"/>
      <c r="W184" s="84"/>
      <c r="X184" s="84"/>
      <c r="Y184" s="84"/>
      <c r="Z184" s="82"/>
    </row>
    <row r="185" spans="1:27" ht="30" customHeight="1" x14ac:dyDescent="0.15">
      <c r="A185" s="69"/>
      <c r="B185" s="58"/>
      <c r="C185" s="77"/>
      <c r="D185" s="78"/>
      <c r="E185" s="141" t="s">
        <v>245</v>
      </c>
      <c r="F185" s="141"/>
      <c r="G185" s="141"/>
      <c r="H185" s="141"/>
      <c r="I185" s="141"/>
      <c r="J185" s="141"/>
      <c r="K185" s="141"/>
      <c r="L185" s="141"/>
      <c r="M185" s="141"/>
      <c r="N185" s="141"/>
      <c r="O185" s="141"/>
      <c r="P185" s="141"/>
      <c r="Q185" s="141"/>
      <c r="R185" s="141"/>
      <c r="S185" s="141"/>
      <c r="T185" s="141"/>
      <c r="U185" s="141"/>
      <c r="V185" s="141"/>
      <c r="W185" s="141"/>
      <c r="X185" s="141"/>
      <c r="Y185" s="141"/>
      <c r="Z185" s="82"/>
    </row>
    <row r="186" spans="1:27" ht="20.100000000000001" customHeight="1" x14ac:dyDescent="0.15">
      <c r="A186" s="69"/>
      <c r="B186" s="58"/>
      <c r="C186" s="73"/>
      <c r="D186" s="142"/>
      <c r="E186" s="143" t="s">
        <v>62</v>
      </c>
      <c r="F186" s="144"/>
      <c r="G186" s="144"/>
      <c r="H186" s="144"/>
      <c r="I186" s="144"/>
      <c r="J186" s="144"/>
      <c r="K186" s="144"/>
      <c r="L186" s="144"/>
      <c r="M186" s="144"/>
      <c r="N186" s="144"/>
      <c r="O186" s="144"/>
      <c r="P186" s="143" t="s">
        <v>63</v>
      </c>
      <c r="Q186" s="144"/>
      <c r="R186" s="144"/>
      <c r="S186" s="144"/>
      <c r="T186" s="144"/>
      <c r="U186" s="145"/>
      <c r="V186" s="146" t="s">
        <v>248</v>
      </c>
      <c r="W186" s="147"/>
      <c r="X186" s="147"/>
      <c r="Y186" s="148"/>
      <c r="Z186" s="126"/>
    </row>
    <row r="187" spans="1:27" ht="20.100000000000001" customHeight="1" x14ac:dyDescent="0.15">
      <c r="A187" s="69"/>
      <c r="B187" s="58"/>
      <c r="C187" s="73"/>
      <c r="D187" s="142"/>
      <c r="E187" s="9"/>
      <c r="F187" s="10"/>
      <c r="G187" s="10"/>
      <c r="H187" s="10"/>
      <c r="I187" s="10"/>
      <c r="J187" s="149" t="s">
        <v>9</v>
      </c>
      <c r="K187" s="16"/>
      <c r="L187" s="10"/>
      <c r="M187" s="10"/>
      <c r="N187" s="10"/>
      <c r="O187" s="150" t="s">
        <v>9</v>
      </c>
      <c r="P187" s="9"/>
      <c r="Q187" s="10"/>
      <c r="R187" s="10"/>
      <c r="S187" s="149" t="s">
        <v>9</v>
      </c>
      <c r="T187" s="3"/>
      <c r="U187" s="151" t="s">
        <v>9</v>
      </c>
      <c r="V187" s="152"/>
      <c r="W187" s="153"/>
      <c r="X187" s="153"/>
      <c r="Y187" s="154"/>
      <c r="Z187" s="126"/>
    </row>
    <row r="188" spans="1:27" ht="20.100000000000001" customHeight="1" x14ac:dyDescent="0.15">
      <c r="A188" s="69"/>
      <c r="B188" s="58"/>
      <c r="C188" s="73"/>
      <c r="D188" s="142"/>
      <c r="E188" s="11"/>
      <c r="F188" s="12"/>
      <c r="G188" s="12"/>
      <c r="H188" s="12"/>
      <c r="I188" s="12"/>
      <c r="J188" s="155" t="s">
        <v>8</v>
      </c>
      <c r="K188" s="17"/>
      <c r="L188" s="12"/>
      <c r="M188" s="12"/>
      <c r="N188" s="12"/>
      <c r="O188" s="156" t="s">
        <v>8</v>
      </c>
      <c r="P188" s="11"/>
      <c r="Q188" s="12"/>
      <c r="R188" s="12"/>
      <c r="S188" s="157" t="s">
        <v>8</v>
      </c>
      <c r="T188" s="2"/>
      <c r="U188" s="158" t="s">
        <v>8</v>
      </c>
      <c r="V188" s="159"/>
      <c r="W188" s="160"/>
      <c r="X188" s="160"/>
      <c r="Y188" s="161"/>
      <c r="Z188" s="126"/>
    </row>
    <row r="189" spans="1:27" ht="20.100000000000001" customHeight="1" x14ac:dyDescent="0.15">
      <c r="A189" s="69"/>
      <c r="B189" s="58"/>
      <c r="C189" s="73"/>
      <c r="D189" s="142"/>
      <c r="E189" s="13"/>
      <c r="F189" s="14"/>
      <c r="G189" s="14"/>
      <c r="H189" s="14"/>
      <c r="I189" s="14"/>
      <c r="J189" s="15"/>
      <c r="K189" s="18"/>
      <c r="L189" s="14"/>
      <c r="M189" s="14"/>
      <c r="N189" s="14"/>
      <c r="O189" s="19"/>
      <c r="P189" s="13"/>
      <c r="Q189" s="14"/>
      <c r="R189" s="14"/>
      <c r="S189" s="39"/>
      <c r="T189" s="18"/>
      <c r="U189" s="19"/>
      <c r="V189" s="13"/>
      <c r="W189" s="34"/>
      <c r="X189" s="34"/>
      <c r="Y189" s="35"/>
      <c r="Z189" s="126"/>
    </row>
    <row r="190" spans="1:27" ht="30" customHeight="1" x14ac:dyDescent="0.15">
      <c r="A190" s="69"/>
      <c r="B190" s="58"/>
      <c r="C190" s="77"/>
      <c r="D190" s="78"/>
      <c r="E190" s="162" t="str">
        <f>"*1 "&amp;日付例&amp;"　年月日を入力してください。"</f>
        <v>*1 例)2024/4/1、R6/4/1　年月日を入力してください。</v>
      </c>
      <c r="F190" s="163"/>
      <c r="G190" s="163"/>
      <c r="H190" s="163"/>
      <c r="Z190" s="82"/>
    </row>
    <row r="191" spans="1:27" ht="20.100000000000001" customHeight="1" x14ac:dyDescent="0.15">
      <c r="A191" s="58"/>
      <c r="B191" s="58"/>
      <c r="C191" s="77"/>
      <c r="D191" s="78">
        <v>6</v>
      </c>
      <c r="E191" s="83" t="s">
        <v>84</v>
      </c>
      <c r="F191" s="83"/>
      <c r="G191" s="83"/>
      <c r="H191" s="83"/>
      <c r="I191" s="115"/>
      <c r="Z191" s="126"/>
      <c r="AA191" s="86"/>
    </row>
    <row r="192" spans="1:27" ht="20.100000000000001" customHeight="1" x14ac:dyDescent="0.15">
      <c r="A192" s="58"/>
      <c r="B192" s="58"/>
      <c r="C192" s="77"/>
      <c r="D192" s="126"/>
      <c r="E192" s="164" t="s">
        <v>1</v>
      </c>
      <c r="F192" s="165"/>
      <c r="G192" s="165"/>
      <c r="H192" s="166"/>
      <c r="I192" s="167" t="s">
        <v>58</v>
      </c>
      <c r="J192" s="168"/>
      <c r="K192" s="168"/>
      <c r="L192" s="168"/>
      <c r="M192" s="169"/>
      <c r="Z192" s="126"/>
      <c r="AA192" s="86"/>
    </row>
    <row r="193" spans="1:27" ht="20.100000000000001" customHeight="1" x14ac:dyDescent="0.15">
      <c r="A193" s="58"/>
      <c r="B193" s="58"/>
      <c r="C193" s="77"/>
      <c r="D193" s="78"/>
      <c r="E193" s="170" t="s">
        <v>59</v>
      </c>
      <c r="F193" s="171"/>
      <c r="G193" s="171"/>
      <c r="H193" s="172"/>
      <c r="I193" s="28"/>
      <c r="J193" s="29"/>
      <c r="K193" s="29"/>
      <c r="L193" s="29"/>
      <c r="M193" s="30"/>
      <c r="N193" s="53" t="s">
        <v>60</v>
      </c>
      <c r="Z193" s="126"/>
      <c r="AA193" s="86"/>
    </row>
    <row r="194" spans="1:27" ht="20.100000000000001" customHeight="1" thickBot="1" x14ac:dyDescent="0.2">
      <c r="A194" s="58"/>
      <c r="B194" s="58"/>
      <c r="C194" s="77"/>
      <c r="D194" s="78"/>
      <c r="E194" s="173" t="s">
        <v>61</v>
      </c>
      <c r="F194" s="174"/>
      <c r="G194" s="174"/>
      <c r="H194" s="175"/>
      <c r="I194" s="31"/>
      <c r="J194" s="32"/>
      <c r="K194" s="32"/>
      <c r="L194" s="32"/>
      <c r="M194" s="33"/>
      <c r="N194" s="53" t="s">
        <v>60</v>
      </c>
      <c r="Z194" s="126"/>
      <c r="AA194" s="86"/>
    </row>
    <row r="195" spans="1:27" ht="20.100000000000001" customHeight="1" thickTop="1" x14ac:dyDescent="0.15">
      <c r="A195" s="58"/>
      <c r="B195" s="58"/>
      <c r="C195" s="77"/>
      <c r="D195" s="78"/>
      <c r="E195" s="176" t="s">
        <v>11</v>
      </c>
      <c r="F195" s="177"/>
      <c r="G195" s="177"/>
      <c r="H195" s="178"/>
      <c r="I195" s="179" t="str">
        <f>IFERROR(ROUND(I193*100/I194,1),"")</f>
        <v/>
      </c>
      <c r="J195" s="180"/>
      <c r="K195" s="180"/>
      <c r="L195" s="180"/>
      <c r="M195" s="181"/>
      <c r="N195" s="53" t="s">
        <v>2</v>
      </c>
      <c r="Z195" s="126"/>
      <c r="AA195" s="86"/>
    </row>
    <row r="196" spans="1:27" ht="20.100000000000001" customHeight="1" x14ac:dyDescent="0.15">
      <c r="A196" s="58"/>
      <c r="B196" s="58"/>
      <c r="C196" s="77"/>
      <c r="D196" s="78"/>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42"/>
      <c r="AA196" s="86"/>
    </row>
    <row r="197" spans="1:27" ht="20.100000000000001" customHeight="1" x14ac:dyDescent="0.15">
      <c r="A197" s="58"/>
      <c r="B197" s="58"/>
      <c r="C197" s="97"/>
      <c r="D197" s="98"/>
      <c r="E197" s="98"/>
      <c r="F197" s="98"/>
      <c r="G197" s="98"/>
      <c r="H197" s="98"/>
      <c r="I197" s="98"/>
      <c r="J197" s="99"/>
      <c r="K197" s="99"/>
      <c r="L197" s="99"/>
      <c r="M197" s="122"/>
      <c r="N197" s="99"/>
      <c r="O197" s="99"/>
      <c r="P197" s="122"/>
      <c r="Q197" s="99"/>
      <c r="R197" s="99"/>
      <c r="S197" s="99"/>
      <c r="T197" s="99"/>
      <c r="U197" s="99"/>
      <c r="V197" s="99"/>
      <c r="W197" s="99"/>
      <c r="X197" s="99"/>
      <c r="Y197" s="99"/>
      <c r="Z197" s="183"/>
      <c r="AA197" s="86"/>
    </row>
    <row r="198" spans="1:27" ht="20.100000000000001" customHeight="1" x14ac:dyDescent="0.15">
      <c r="A198" s="58"/>
      <c r="B198" s="58"/>
      <c r="C198" s="83"/>
      <c r="D198" s="83"/>
      <c r="E198" s="83"/>
      <c r="F198" s="83"/>
      <c r="G198" s="83"/>
      <c r="H198" s="83"/>
      <c r="I198" s="83"/>
      <c r="J198" s="103"/>
      <c r="K198" s="103"/>
      <c r="L198" s="103"/>
      <c r="M198" s="123"/>
      <c r="N198" s="103"/>
      <c r="O198" s="103"/>
      <c r="P198" s="123"/>
      <c r="Q198" s="103"/>
      <c r="R198" s="103"/>
      <c r="S198" s="103"/>
      <c r="T198" s="103"/>
      <c r="U198" s="103"/>
      <c r="V198" s="103"/>
      <c r="W198" s="103"/>
      <c r="X198" s="103"/>
      <c r="Y198" s="103"/>
      <c r="Z198" s="103"/>
      <c r="AA198" s="103"/>
    </row>
    <row r="199" spans="1:27" ht="20.100000000000001" customHeight="1" x14ac:dyDescent="0.15">
      <c r="A199" s="69"/>
      <c r="B199" s="58"/>
      <c r="C199" s="83"/>
      <c r="D199" s="83"/>
      <c r="E199" s="83"/>
      <c r="F199" s="83"/>
      <c r="G199" s="83"/>
      <c r="H199" s="83"/>
      <c r="I199" s="103"/>
      <c r="J199" s="83"/>
      <c r="K199" s="83"/>
      <c r="L199" s="114"/>
      <c r="M199" s="83"/>
      <c r="N199" s="83"/>
      <c r="O199" s="83"/>
      <c r="P199" s="83"/>
      <c r="Q199" s="83"/>
      <c r="R199" s="83"/>
      <c r="S199" s="83"/>
      <c r="T199" s="83"/>
      <c r="U199" s="83"/>
      <c r="V199" s="83"/>
      <c r="W199" s="83"/>
      <c r="X199" s="83"/>
      <c r="Y199" s="83"/>
      <c r="Z199" s="83"/>
    </row>
    <row r="200" spans="1:27" ht="20.100000000000001" customHeight="1" x14ac:dyDescent="0.15">
      <c r="A200" s="69"/>
      <c r="B200" s="58"/>
      <c r="C200" s="70" t="s">
        <v>13</v>
      </c>
      <c r="D200" s="71"/>
      <c r="E200" s="71"/>
      <c r="F200" s="71"/>
      <c r="G200" s="71"/>
      <c r="H200" s="71"/>
      <c r="I200" s="72"/>
      <c r="L200" s="104"/>
    </row>
    <row r="201" spans="1:27" ht="20.100000000000001" customHeight="1" x14ac:dyDescent="0.15">
      <c r="A201" s="69"/>
      <c r="B201" s="58"/>
      <c r="C201" s="73"/>
      <c r="D201" s="74"/>
      <c r="E201" s="74"/>
      <c r="F201" s="74"/>
      <c r="G201" s="74"/>
      <c r="H201" s="74"/>
      <c r="I201" s="74"/>
      <c r="J201" s="75"/>
      <c r="K201" s="75"/>
      <c r="L201" s="118"/>
      <c r="M201" s="118"/>
      <c r="N201" s="75"/>
      <c r="O201" s="75"/>
      <c r="P201" s="75"/>
      <c r="Q201" s="75"/>
      <c r="R201" s="75"/>
      <c r="S201" s="75"/>
      <c r="T201" s="75"/>
      <c r="U201" s="75"/>
      <c r="V201" s="75"/>
      <c r="W201" s="75"/>
      <c r="X201" s="75"/>
      <c r="Y201" s="75"/>
      <c r="Z201" s="76"/>
    </row>
    <row r="202" spans="1:27" ht="20.100000000000001" hidden="1" customHeight="1" x14ac:dyDescent="0.15">
      <c r="A202" s="69"/>
      <c r="B202" s="58"/>
      <c r="C202" s="73"/>
      <c r="D202" s="74"/>
      <c r="E202" s="74"/>
      <c r="F202" s="74"/>
      <c r="G202" s="74"/>
      <c r="H202" s="74"/>
      <c r="I202" s="74"/>
      <c r="J202" s="83"/>
      <c r="K202" s="83"/>
      <c r="L202" s="114"/>
      <c r="M202" s="114"/>
      <c r="N202" s="83"/>
      <c r="O202" s="83"/>
      <c r="P202" s="83"/>
      <c r="Q202" s="83"/>
      <c r="R202" s="83"/>
      <c r="S202" s="83"/>
      <c r="T202" s="83"/>
      <c r="U202" s="83"/>
      <c r="V202" s="83"/>
      <c r="W202" s="83"/>
      <c r="X202" s="83"/>
      <c r="Y202" s="83"/>
      <c r="Z202" s="82"/>
    </row>
    <row r="203" spans="1:27" ht="20.100000000000001" customHeight="1" x14ac:dyDescent="0.15">
      <c r="A203" s="69"/>
      <c r="B203" s="58"/>
      <c r="C203" s="77"/>
      <c r="D203" s="78">
        <v>1</v>
      </c>
      <c r="E203" s="53" t="s">
        <v>85</v>
      </c>
      <c r="J203" s="84"/>
      <c r="K203" s="84"/>
      <c r="L203" s="121"/>
      <c r="M203" s="84"/>
      <c r="N203" s="84"/>
      <c r="O203" s="121"/>
      <c r="P203" s="84"/>
      <c r="Q203" s="84"/>
      <c r="R203" s="121"/>
      <c r="S203" s="84"/>
      <c r="T203" s="84"/>
      <c r="U203" s="84"/>
      <c r="V203" s="84"/>
      <c r="W203" s="84"/>
      <c r="X203" s="84"/>
      <c r="Y203" s="84"/>
      <c r="Z203" s="82"/>
    </row>
    <row r="204" spans="1:27" ht="20.100000000000001" customHeight="1" x14ac:dyDescent="0.15">
      <c r="A204" s="69"/>
      <c r="B204" s="58"/>
      <c r="C204" s="73"/>
      <c r="E204" s="184" t="s">
        <v>246</v>
      </c>
      <c r="F204" s="184"/>
      <c r="G204" s="184"/>
      <c r="H204" s="184"/>
      <c r="I204" s="184"/>
      <c r="J204" s="184"/>
      <c r="K204" s="184"/>
      <c r="L204" s="184"/>
      <c r="M204" s="184"/>
      <c r="N204" s="184"/>
      <c r="O204" s="184"/>
      <c r="P204" s="184"/>
      <c r="Q204" s="184"/>
      <c r="R204" s="184"/>
      <c r="S204" s="184"/>
      <c r="T204" s="184"/>
      <c r="U204" s="184"/>
      <c r="V204" s="184"/>
      <c r="W204" s="184"/>
      <c r="X204" s="184"/>
      <c r="Y204" s="184"/>
      <c r="Z204" s="82"/>
    </row>
    <row r="205" spans="1:27" ht="19.899999999999999" customHeight="1" x14ac:dyDescent="0.15">
      <c r="A205" s="69">
        <f>IFERROR(IF(COUNTIF($N206:$N365,"○")&lt;1,1001,0),3)</f>
        <v>1001</v>
      </c>
      <c r="B205" s="243"/>
      <c r="C205" s="73"/>
      <c r="E205" s="185" t="s">
        <v>17</v>
      </c>
      <c r="F205" s="186"/>
      <c r="G205" s="186"/>
      <c r="H205" s="186"/>
      <c r="I205" s="186"/>
      <c r="J205" s="186"/>
      <c r="K205" s="186"/>
      <c r="L205" s="186"/>
      <c r="M205" s="187"/>
      <c r="N205" s="188" t="s">
        <v>247</v>
      </c>
      <c r="O205" s="189"/>
      <c r="P205" s="190" t="s">
        <v>86</v>
      </c>
      <c r="Q205" s="191"/>
      <c r="R205" s="191"/>
      <c r="S205" s="191"/>
      <c r="T205" s="191"/>
      <c r="U205" s="191"/>
      <c r="V205" s="191"/>
      <c r="W205" s="191"/>
      <c r="X205" s="191"/>
      <c r="Y205" s="192"/>
      <c r="Z205" s="82"/>
    </row>
    <row r="206" spans="1:27" ht="19.899999999999999" customHeight="1" x14ac:dyDescent="0.15">
      <c r="A206" s="69">
        <f>IFERROR(IF(AND($N206="○", TRIM($P206)=""),1001,0),3)</f>
        <v>0</v>
      </c>
      <c r="B206" s="58"/>
      <c r="C206" s="86"/>
      <c r="D206" s="83"/>
      <c r="E206" s="193" t="s">
        <v>87</v>
      </c>
      <c r="F206" s="194"/>
      <c r="G206" s="195">
        <v>1</v>
      </c>
      <c r="H206" s="196" t="s">
        <v>112</v>
      </c>
      <c r="I206" s="197"/>
      <c r="J206" s="197"/>
      <c r="K206" s="197"/>
      <c r="L206" s="197"/>
      <c r="M206" s="198"/>
      <c r="N206" s="20"/>
      <c r="O206" s="21"/>
      <c r="P206" s="48"/>
      <c r="Q206" s="49"/>
      <c r="R206" s="49"/>
      <c r="S206" s="49"/>
      <c r="T206" s="49"/>
      <c r="U206" s="49"/>
      <c r="V206" s="49"/>
      <c r="W206" s="49"/>
      <c r="X206" s="49"/>
      <c r="Y206" s="50"/>
      <c r="Z206" s="82"/>
    </row>
    <row r="207" spans="1:27" ht="19.899999999999999" customHeight="1" x14ac:dyDescent="0.15">
      <c r="A207" s="69">
        <f>IFERROR(IF(AND($N207="○", TRIM($P207)=""),1001,0),3)</f>
        <v>0</v>
      </c>
      <c r="B207" s="126"/>
      <c r="D207" s="126"/>
      <c r="E207" s="199"/>
      <c r="F207" s="200"/>
      <c r="G207" s="201">
        <v>2</v>
      </c>
      <c r="H207" s="202" t="s">
        <v>14</v>
      </c>
      <c r="I207" s="203"/>
      <c r="J207" s="203"/>
      <c r="K207" s="203"/>
      <c r="L207" s="203"/>
      <c r="M207" s="204"/>
      <c r="N207" s="4"/>
      <c r="O207" s="5"/>
      <c r="P207" s="36"/>
      <c r="Q207" s="37"/>
      <c r="R207" s="37"/>
      <c r="S207" s="37"/>
      <c r="T207" s="37"/>
      <c r="U207" s="37"/>
      <c r="V207" s="37"/>
      <c r="W207" s="37"/>
      <c r="X207" s="37"/>
      <c r="Y207" s="38"/>
      <c r="Z207" s="126"/>
    </row>
    <row r="208" spans="1:27" ht="30" customHeight="1" x14ac:dyDescent="0.15">
      <c r="A208" s="69">
        <f>IFERROR(IF(AND($N208="○", TRIM($P208)=""),1001,0),3)</f>
        <v>0</v>
      </c>
      <c r="B208" s="126"/>
      <c r="E208" s="199"/>
      <c r="F208" s="200"/>
      <c r="G208" s="201">
        <v>3</v>
      </c>
      <c r="H208" s="205" t="s">
        <v>113</v>
      </c>
      <c r="I208" s="206"/>
      <c r="J208" s="206"/>
      <c r="K208" s="206"/>
      <c r="L208" s="206"/>
      <c r="M208" s="207"/>
      <c r="N208" s="4"/>
      <c r="O208" s="5"/>
      <c r="P208" s="36"/>
      <c r="Q208" s="37"/>
      <c r="R208" s="37"/>
      <c r="S208" s="37"/>
      <c r="T208" s="37"/>
      <c r="U208" s="37"/>
      <c r="V208" s="37"/>
      <c r="W208" s="37"/>
      <c r="X208" s="37"/>
      <c r="Y208" s="38"/>
      <c r="Z208" s="126"/>
    </row>
    <row r="209" spans="1:26" ht="30" customHeight="1" x14ac:dyDescent="0.15">
      <c r="A209" s="69">
        <f>IFERROR(IF(AND($N209="○", TRIM($P209)=""),1001,0),3)</f>
        <v>0</v>
      </c>
      <c r="B209" s="126"/>
      <c r="E209" s="199"/>
      <c r="F209" s="200"/>
      <c r="G209" s="201">
        <v>4</v>
      </c>
      <c r="H209" s="205" t="s">
        <v>114</v>
      </c>
      <c r="I209" s="206"/>
      <c r="J209" s="206"/>
      <c r="K209" s="206"/>
      <c r="L209" s="206"/>
      <c r="M209" s="207"/>
      <c r="N209" s="4"/>
      <c r="O209" s="5"/>
      <c r="P209" s="36"/>
      <c r="Q209" s="37"/>
      <c r="R209" s="37"/>
      <c r="S209" s="37"/>
      <c r="T209" s="37"/>
      <c r="U209" s="37"/>
      <c r="V209" s="37"/>
      <c r="W209" s="37"/>
      <c r="X209" s="37"/>
      <c r="Y209" s="38"/>
      <c r="Z209" s="126"/>
    </row>
    <row r="210" spans="1:26" ht="19.899999999999999" customHeight="1" x14ac:dyDescent="0.15">
      <c r="A210" s="69">
        <f>IFERROR(IF(AND($N210="○", TRIM($P210)=""),1001,0),3)</f>
        <v>0</v>
      </c>
      <c r="B210" s="126"/>
      <c r="E210" s="199"/>
      <c r="F210" s="200"/>
      <c r="G210" s="201">
        <v>5</v>
      </c>
      <c r="H210" s="202" t="s">
        <v>115</v>
      </c>
      <c r="I210" s="203"/>
      <c r="J210" s="203"/>
      <c r="K210" s="203"/>
      <c r="L210" s="203"/>
      <c r="M210" s="204"/>
      <c r="N210" s="4"/>
      <c r="O210" s="5"/>
      <c r="P210" s="36"/>
      <c r="Q210" s="37"/>
      <c r="R210" s="37"/>
      <c r="S210" s="37"/>
      <c r="T210" s="37"/>
      <c r="U210" s="37"/>
      <c r="V210" s="37"/>
      <c r="W210" s="37"/>
      <c r="X210" s="37"/>
      <c r="Y210" s="38"/>
      <c r="Z210" s="126"/>
    </row>
    <row r="211" spans="1:26" ht="19.899999999999999" customHeight="1" x14ac:dyDescent="0.15">
      <c r="A211" s="69">
        <f>IFERROR(IF(AND($N211="○", TRIM($P211)=""),1001,0),3)</f>
        <v>0</v>
      </c>
      <c r="B211" s="126"/>
      <c r="E211" s="199"/>
      <c r="F211" s="200"/>
      <c r="G211" s="201">
        <v>6</v>
      </c>
      <c r="H211" s="202" t="s">
        <v>116</v>
      </c>
      <c r="I211" s="203"/>
      <c r="J211" s="203"/>
      <c r="K211" s="203"/>
      <c r="L211" s="203"/>
      <c r="M211" s="204"/>
      <c r="N211" s="4"/>
      <c r="O211" s="5"/>
      <c r="P211" s="36"/>
      <c r="Q211" s="37"/>
      <c r="R211" s="37"/>
      <c r="S211" s="37"/>
      <c r="T211" s="37"/>
      <c r="U211" s="37"/>
      <c r="V211" s="37"/>
      <c r="W211" s="37"/>
      <c r="X211" s="37"/>
      <c r="Y211" s="38"/>
      <c r="Z211" s="126"/>
    </row>
    <row r="212" spans="1:26" ht="19.899999999999999" customHeight="1" x14ac:dyDescent="0.15">
      <c r="A212" s="69">
        <f>IFERROR(IF(AND($N212="○", TRIM($P212)=""),1001,0),3)</f>
        <v>0</v>
      </c>
      <c r="B212" s="126"/>
      <c r="E212" s="199"/>
      <c r="F212" s="200"/>
      <c r="G212" s="201">
        <v>7</v>
      </c>
      <c r="H212" s="202" t="s">
        <v>117</v>
      </c>
      <c r="I212" s="203"/>
      <c r="J212" s="203"/>
      <c r="K212" s="203"/>
      <c r="L212" s="203"/>
      <c r="M212" s="204"/>
      <c r="N212" s="4"/>
      <c r="O212" s="5"/>
      <c r="P212" s="36"/>
      <c r="Q212" s="37"/>
      <c r="R212" s="37"/>
      <c r="S212" s="37"/>
      <c r="T212" s="37"/>
      <c r="U212" s="37"/>
      <c r="V212" s="37"/>
      <c r="W212" s="37"/>
      <c r="X212" s="37"/>
      <c r="Y212" s="38"/>
      <c r="Z212" s="126"/>
    </row>
    <row r="213" spans="1:26" ht="19.899999999999999" customHeight="1" x14ac:dyDescent="0.15">
      <c r="A213" s="69">
        <f>IFERROR(IF(AND($N213="○", TRIM($P213)=""),1001,0),3)</f>
        <v>0</v>
      </c>
      <c r="B213" s="126"/>
      <c r="E213" s="208"/>
      <c r="F213" s="209"/>
      <c r="G213" s="201">
        <v>99</v>
      </c>
      <c r="H213" s="202" t="s">
        <v>16</v>
      </c>
      <c r="I213" s="203"/>
      <c r="J213" s="203"/>
      <c r="K213" s="203"/>
      <c r="L213" s="203"/>
      <c r="M213" s="204"/>
      <c r="N213" s="4"/>
      <c r="O213" s="5"/>
      <c r="P213" s="36"/>
      <c r="Q213" s="37"/>
      <c r="R213" s="37"/>
      <c r="S213" s="37"/>
      <c r="T213" s="37"/>
      <c r="U213" s="37"/>
      <c r="V213" s="37"/>
      <c r="W213" s="37"/>
      <c r="X213" s="37"/>
      <c r="Y213" s="38"/>
      <c r="Z213" s="126"/>
    </row>
    <row r="214" spans="1:26" ht="19.899999999999999" customHeight="1" x14ac:dyDescent="0.15">
      <c r="A214" s="69">
        <f>IFERROR(IF(AND($N214="○", TRIM($P214)=""),1001,0),3)</f>
        <v>0</v>
      </c>
      <c r="B214" s="126"/>
      <c r="E214" s="199" t="s">
        <v>88</v>
      </c>
      <c r="F214" s="200"/>
      <c r="G214" s="201">
        <v>1</v>
      </c>
      <c r="H214" s="202" t="s">
        <v>118</v>
      </c>
      <c r="I214" s="203"/>
      <c r="J214" s="203"/>
      <c r="K214" s="203"/>
      <c r="L214" s="203"/>
      <c r="M214" s="204"/>
      <c r="N214" s="4"/>
      <c r="O214" s="5"/>
      <c r="P214" s="36"/>
      <c r="Q214" s="37"/>
      <c r="R214" s="37"/>
      <c r="S214" s="37"/>
      <c r="T214" s="37"/>
      <c r="U214" s="37"/>
      <c r="V214" s="37"/>
      <c r="W214" s="37"/>
      <c r="X214" s="37"/>
      <c r="Y214" s="38"/>
      <c r="Z214" s="126"/>
    </row>
    <row r="215" spans="1:26" ht="19.899999999999999" customHeight="1" x14ac:dyDescent="0.15">
      <c r="A215" s="69">
        <f>IFERROR(IF(AND($N215="○", TRIM($P215)=""),1001,0),3)</f>
        <v>0</v>
      </c>
      <c r="B215" s="126"/>
      <c r="E215" s="199"/>
      <c r="F215" s="200"/>
      <c r="G215" s="201">
        <v>2</v>
      </c>
      <c r="H215" s="202" t="s">
        <v>119</v>
      </c>
      <c r="I215" s="203"/>
      <c r="J215" s="203"/>
      <c r="K215" s="203"/>
      <c r="L215" s="203"/>
      <c r="M215" s="204"/>
      <c r="N215" s="4"/>
      <c r="O215" s="5"/>
      <c r="P215" s="36"/>
      <c r="Q215" s="37"/>
      <c r="R215" s="37"/>
      <c r="S215" s="37"/>
      <c r="T215" s="37"/>
      <c r="U215" s="37"/>
      <c r="V215" s="37"/>
      <c r="W215" s="37"/>
      <c r="X215" s="37"/>
      <c r="Y215" s="38"/>
      <c r="Z215" s="126"/>
    </row>
    <row r="216" spans="1:26" ht="19.899999999999999" customHeight="1" x14ac:dyDescent="0.15">
      <c r="A216" s="69">
        <f>IFERROR(IF(AND($N216="○", TRIM($P216)=""),1001,0),3)</f>
        <v>0</v>
      </c>
      <c r="B216" s="126"/>
      <c r="E216" s="199"/>
      <c r="F216" s="200"/>
      <c r="G216" s="201">
        <v>99</v>
      </c>
      <c r="H216" s="202" t="s">
        <v>16</v>
      </c>
      <c r="I216" s="203"/>
      <c r="J216" s="203"/>
      <c r="K216" s="203"/>
      <c r="L216" s="203"/>
      <c r="M216" s="204"/>
      <c r="N216" s="4"/>
      <c r="O216" s="5"/>
      <c r="P216" s="36"/>
      <c r="Q216" s="37"/>
      <c r="R216" s="37"/>
      <c r="S216" s="37"/>
      <c r="T216" s="37"/>
      <c r="U216" s="37"/>
      <c r="V216" s="37"/>
      <c r="W216" s="37"/>
      <c r="X216" s="37"/>
      <c r="Y216" s="38"/>
      <c r="Z216" s="126"/>
    </row>
    <row r="217" spans="1:26" ht="19.899999999999999" customHeight="1" x14ac:dyDescent="0.15">
      <c r="A217" s="69">
        <f>IFERROR(IF(AND($N217="○", TRIM($P217)=""),1001,0),3)</f>
        <v>0</v>
      </c>
      <c r="B217" s="126"/>
      <c r="E217" s="210" t="s">
        <v>89</v>
      </c>
      <c r="F217" s="211"/>
      <c r="G217" s="201">
        <v>1</v>
      </c>
      <c r="H217" s="202" t="s">
        <v>120</v>
      </c>
      <c r="I217" s="203"/>
      <c r="J217" s="203"/>
      <c r="K217" s="203"/>
      <c r="L217" s="203"/>
      <c r="M217" s="204"/>
      <c r="N217" s="4"/>
      <c r="O217" s="5"/>
      <c r="P217" s="36"/>
      <c r="Q217" s="37"/>
      <c r="R217" s="37"/>
      <c r="S217" s="37"/>
      <c r="T217" s="37"/>
      <c r="U217" s="37"/>
      <c r="V217" s="37"/>
      <c r="W217" s="37"/>
      <c r="X217" s="37"/>
      <c r="Y217" s="38"/>
      <c r="Z217" s="126"/>
    </row>
    <row r="218" spans="1:26" ht="19.899999999999999" customHeight="1" x14ac:dyDescent="0.15">
      <c r="A218" s="69">
        <f>IFERROR(IF(AND($N218="○", TRIM($P218)=""),1001,0),3)</f>
        <v>0</v>
      </c>
      <c r="B218" s="126"/>
      <c r="E218" s="199"/>
      <c r="F218" s="200"/>
      <c r="G218" s="201">
        <v>2</v>
      </c>
      <c r="H218" s="202" t="s">
        <v>121</v>
      </c>
      <c r="I218" s="203"/>
      <c r="J218" s="203"/>
      <c r="K218" s="203"/>
      <c r="L218" s="203"/>
      <c r="M218" s="204"/>
      <c r="N218" s="4"/>
      <c r="O218" s="5"/>
      <c r="P218" s="36"/>
      <c r="Q218" s="37"/>
      <c r="R218" s="37"/>
      <c r="S218" s="37"/>
      <c r="T218" s="37"/>
      <c r="U218" s="37"/>
      <c r="V218" s="37"/>
      <c r="W218" s="37"/>
      <c r="X218" s="37"/>
      <c r="Y218" s="38"/>
      <c r="Z218" s="126"/>
    </row>
    <row r="219" spans="1:26" ht="19.899999999999999" customHeight="1" x14ac:dyDescent="0.15">
      <c r="A219" s="69">
        <f>IFERROR(IF(AND($N219="○", TRIM($P219)=""),1001,0),3)</f>
        <v>0</v>
      </c>
      <c r="B219" s="126"/>
      <c r="E219" s="199"/>
      <c r="F219" s="200"/>
      <c r="G219" s="201">
        <v>3</v>
      </c>
      <c r="H219" s="202" t="s">
        <v>122</v>
      </c>
      <c r="I219" s="203"/>
      <c r="J219" s="203"/>
      <c r="K219" s="203"/>
      <c r="L219" s="203"/>
      <c r="M219" s="204"/>
      <c r="N219" s="4"/>
      <c r="O219" s="5"/>
      <c r="P219" s="36"/>
      <c r="Q219" s="37"/>
      <c r="R219" s="37"/>
      <c r="S219" s="37"/>
      <c r="T219" s="37"/>
      <c r="U219" s="37"/>
      <c r="V219" s="37"/>
      <c r="W219" s="37"/>
      <c r="X219" s="37"/>
      <c r="Y219" s="38"/>
      <c r="Z219" s="126"/>
    </row>
    <row r="220" spans="1:26" ht="19.899999999999999" customHeight="1" x14ac:dyDescent="0.15">
      <c r="A220" s="69">
        <f>IFERROR(IF(AND($N220="○", TRIM($P220)=""),1001,0),3)</f>
        <v>0</v>
      </c>
      <c r="B220" s="126"/>
      <c r="E220" s="199"/>
      <c r="F220" s="200"/>
      <c r="G220" s="201">
        <v>4</v>
      </c>
      <c r="H220" s="202" t="s">
        <v>123</v>
      </c>
      <c r="I220" s="203"/>
      <c r="J220" s="203"/>
      <c r="K220" s="203"/>
      <c r="L220" s="203"/>
      <c r="M220" s="204"/>
      <c r="N220" s="4"/>
      <c r="O220" s="5"/>
      <c r="P220" s="36"/>
      <c r="Q220" s="37"/>
      <c r="R220" s="37"/>
      <c r="S220" s="37"/>
      <c r="T220" s="37"/>
      <c r="U220" s="37"/>
      <c r="V220" s="37"/>
      <c r="W220" s="37"/>
      <c r="X220" s="37"/>
      <c r="Y220" s="38"/>
      <c r="Z220" s="126"/>
    </row>
    <row r="221" spans="1:26" ht="19.899999999999999" customHeight="1" x14ac:dyDescent="0.15">
      <c r="A221" s="69">
        <f>IFERROR(IF(AND($N221="○", TRIM($P221)=""),1001,0),3)</f>
        <v>0</v>
      </c>
      <c r="B221" s="126"/>
      <c r="E221" s="208"/>
      <c r="F221" s="209"/>
      <c r="G221" s="201">
        <v>99</v>
      </c>
      <c r="H221" s="202" t="s">
        <v>16</v>
      </c>
      <c r="I221" s="203"/>
      <c r="J221" s="203"/>
      <c r="K221" s="203"/>
      <c r="L221" s="203"/>
      <c r="M221" s="204"/>
      <c r="N221" s="4"/>
      <c r="O221" s="5"/>
      <c r="P221" s="36"/>
      <c r="Q221" s="37"/>
      <c r="R221" s="37"/>
      <c r="S221" s="37"/>
      <c r="T221" s="37"/>
      <c r="U221" s="37"/>
      <c r="V221" s="37"/>
      <c r="W221" s="37"/>
      <c r="X221" s="37"/>
      <c r="Y221" s="38"/>
      <c r="Z221" s="126"/>
    </row>
    <row r="222" spans="1:26" ht="19.899999999999999" customHeight="1" x14ac:dyDescent="0.15">
      <c r="A222" s="69">
        <f>IFERROR(IF(AND($N222="○", TRIM($P222)=""),1001,0),3)</f>
        <v>0</v>
      </c>
      <c r="B222" s="126"/>
      <c r="E222" s="210" t="s">
        <v>90</v>
      </c>
      <c r="F222" s="211"/>
      <c r="G222" s="201">
        <v>1</v>
      </c>
      <c r="H222" s="202" t="s">
        <v>124</v>
      </c>
      <c r="I222" s="203"/>
      <c r="J222" s="203"/>
      <c r="K222" s="203"/>
      <c r="L222" s="203"/>
      <c r="M222" s="204"/>
      <c r="N222" s="4"/>
      <c r="O222" s="5"/>
      <c r="P222" s="36"/>
      <c r="Q222" s="37"/>
      <c r="R222" s="37"/>
      <c r="S222" s="37"/>
      <c r="T222" s="37"/>
      <c r="U222" s="37"/>
      <c r="V222" s="37"/>
      <c r="W222" s="37"/>
      <c r="X222" s="37"/>
      <c r="Y222" s="38"/>
      <c r="Z222" s="126"/>
    </row>
    <row r="223" spans="1:26" ht="19.899999999999999" customHeight="1" x14ac:dyDescent="0.15">
      <c r="A223" s="69">
        <f>IFERROR(IF(AND($N223="○", TRIM($P223)=""),1001,0),3)</f>
        <v>0</v>
      </c>
      <c r="B223" s="126"/>
      <c r="E223" s="199"/>
      <c r="F223" s="200"/>
      <c r="G223" s="201">
        <v>2</v>
      </c>
      <c r="H223" s="202" t="s">
        <v>125</v>
      </c>
      <c r="I223" s="203"/>
      <c r="J223" s="203"/>
      <c r="K223" s="203"/>
      <c r="L223" s="203"/>
      <c r="M223" s="204"/>
      <c r="N223" s="4"/>
      <c r="O223" s="5"/>
      <c r="P223" s="36"/>
      <c r="Q223" s="37"/>
      <c r="R223" s="37"/>
      <c r="S223" s="37"/>
      <c r="T223" s="37"/>
      <c r="U223" s="37"/>
      <c r="V223" s="37"/>
      <c r="W223" s="37"/>
      <c r="X223" s="37"/>
      <c r="Y223" s="38"/>
      <c r="Z223" s="126"/>
    </row>
    <row r="224" spans="1:26" ht="19.899999999999999" customHeight="1" x14ac:dyDescent="0.15">
      <c r="A224" s="69">
        <f>IFERROR(IF(AND($N224="○", TRIM($P224)=""),1001,0),3)</f>
        <v>0</v>
      </c>
      <c r="B224" s="126"/>
      <c r="E224" s="199"/>
      <c r="F224" s="200"/>
      <c r="G224" s="201">
        <v>3</v>
      </c>
      <c r="H224" s="202" t="s">
        <v>126</v>
      </c>
      <c r="I224" s="203"/>
      <c r="J224" s="203"/>
      <c r="K224" s="203"/>
      <c r="L224" s="203"/>
      <c r="M224" s="204"/>
      <c r="N224" s="4"/>
      <c r="O224" s="5"/>
      <c r="P224" s="36"/>
      <c r="Q224" s="37"/>
      <c r="R224" s="37"/>
      <c r="S224" s="37"/>
      <c r="T224" s="37"/>
      <c r="U224" s="37"/>
      <c r="V224" s="37"/>
      <c r="W224" s="37"/>
      <c r="X224" s="37"/>
      <c r="Y224" s="38"/>
      <c r="Z224" s="126"/>
    </row>
    <row r="225" spans="1:26" ht="19.899999999999999" customHeight="1" x14ac:dyDescent="0.15">
      <c r="A225" s="69">
        <f>IFERROR(IF(AND($N225="○", TRIM($P225)=""),1001,0),3)</f>
        <v>0</v>
      </c>
      <c r="B225" s="126"/>
      <c r="E225" s="199"/>
      <c r="F225" s="200"/>
      <c r="G225" s="201">
        <v>4</v>
      </c>
      <c r="H225" s="202" t="s">
        <v>127</v>
      </c>
      <c r="I225" s="203"/>
      <c r="J225" s="203"/>
      <c r="K225" s="203"/>
      <c r="L225" s="203"/>
      <c r="M225" s="204"/>
      <c r="N225" s="4"/>
      <c r="O225" s="5"/>
      <c r="P225" s="36"/>
      <c r="Q225" s="37"/>
      <c r="R225" s="37"/>
      <c r="S225" s="37"/>
      <c r="T225" s="37"/>
      <c r="U225" s="37"/>
      <c r="V225" s="37"/>
      <c r="W225" s="37"/>
      <c r="X225" s="37"/>
      <c r="Y225" s="38"/>
      <c r="Z225" s="126"/>
    </row>
    <row r="226" spans="1:26" ht="19.899999999999999" customHeight="1" x14ac:dyDescent="0.15">
      <c r="A226" s="69">
        <f>IFERROR(IF(AND($N226="○", TRIM($P226)=""),1001,0),3)</f>
        <v>0</v>
      </c>
      <c r="B226" s="126"/>
      <c r="E226" s="199"/>
      <c r="F226" s="200"/>
      <c r="G226" s="201">
        <v>5</v>
      </c>
      <c r="H226" s="202" t="s">
        <v>128</v>
      </c>
      <c r="I226" s="203"/>
      <c r="J226" s="203"/>
      <c r="K226" s="203"/>
      <c r="L226" s="203"/>
      <c r="M226" s="204"/>
      <c r="N226" s="4"/>
      <c r="O226" s="5"/>
      <c r="P226" s="36"/>
      <c r="Q226" s="37"/>
      <c r="R226" s="37"/>
      <c r="S226" s="37"/>
      <c r="T226" s="37"/>
      <c r="U226" s="37"/>
      <c r="V226" s="37"/>
      <c r="W226" s="37"/>
      <c r="X226" s="37"/>
      <c r="Y226" s="38"/>
      <c r="Z226" s="126"/>
    </row>
    <row r="227" spans="1:26" ht="19.899999999999999" customHeight="1" x14ac:dyDescent="0.15">
      <c r="A227" s="69">
        <f>IFERROR(IF(AND($N227="○", TRIM($P227)=""),1001,0),3)</f>
        <v>0</v>
      </c>
      <c r="B227" s="126"/>
      <c r="E227" s="199"/>
      <c r="F227" s="200"/>
      <c r="G227" s="201">
        <v>6</v>
      </c>
      <c r="H227" s="202" t="s">
        <v>129</v>
      </c>
      <c r="I227" s="203"/>
      <c r="J227" s="203"/>
      <c r="K227" s="203"/>
      <c r="L227" s="203"/>
      <c r="M227" s="204"/>
      <c r="N227" s="4"/>
      <c r="O227" s="5"/>
      <c r="P227" s="36"/>
      <c r="Q227" s="37"/>
      <c r="R227" s="37"/>
      <c r="S227" s="37"/>
      <c r="T227" s="37"/>
      <c r="U227" s="37"/>
      <c r="V227" s="37"/>
      <c r="W227" s="37"/>
      <c r="X227" s="37"/>
      <c r="Y227" s="38"/>
      <c r="Z227" s="126"/>
    </row>
    <row r="228" spans="1:26" ht="19.899999999999999" customHeight="1" x14ac:dyDescent="0.15">
      <c r="A228" s="69">
        <f>IFERROR(IF(AND($N228="○", TRIM($P228)=""),1001,0),3)</f>
        <v>0</v>
      </c>
      <c r="B228" s="126"/>
      <c r="E228" s="208"/>
      <c r="F228" s="209"/>
      <c r="G228" s="201">
        <v>99</v>
      </c>
      <c r="H228" s="202" t="s">
        <v>16</v>
      </c>
      <c r="I228" s="203"/>
      <c r="J228" s="203"/>
      <c r="K228" s="203"/>
      <c r="L228" s="203"/>
      <c r="M228" s="204"/>
      <c r="N228" s="4"/>
      <c r="O228" s="5"/>
      <c r="P228" s="36"/>
      <c r="Q228" s="37"/>
      <c r="R228" s="37"/>
      <c r="S228" s="37"/>
      <c r="T228" s="37"/>
      <c r="U228" s="37"/>
      <c r="V228" s="37"/>
      <c r="W228" s="37"/>
      <c r="X228" s="37"/>
      <c r="Y228" s="38"/>
      <c r="Z228" s="126"/>
    </row>
    <row r="229" spans="1:26" ht="19.899999999999999" customHeight="1" x14ac:dyDescent="0.15">
      <c r="A229" s="69">
        <f>IFERROR(IF(AND($N229="○", TRIM($P229)=""),1001,0),3)</f>
        <v>0</v>
      </c>
      <c r="B229" s="126"/>
      <c r="E229" s="210" t="s">
        <v>91</v>
      </c>
      <c r="F229" s="211"/>
      <c r="G229" s="201">
        <v>1</v>
      </c>
      <c r="H229" s="202" t="s">
        <v>130</v>
      </c>
      <c r="I229" s="203"/>
      <c r="J229" s="203"/>
      <c r="K229" s="203"/>
      <c r="L229" s="203"/>
      <c r="M229" s="204"/>
      <c r="N229" s="4"/>
      <c r="O229" s="5"/>
      <c r="P229" s="36"/>
      <c r="Q229" s="37"/>
      <c r="R229" s="37"/>
      <c r="S229" s="37"/>
      <c r="T229" s="37"/>
      <c r="U229" s="37"/>
      <c r="V229" s="37"/>
      <c r="W229" s="37"/>
      <c r="X229" s="37"/>
      <c r="Y229" s="38"/>
      <c r="Z229" s="126"/>
    </row>
    <row r="230" spans="1:26" ht="19.899999999999999" customHeight="1" x14ac:dyDescent="0.15">
      <c r="A230" s="69">
        <f>IFERROR(IF(AND($N230="○", TRIM($P230)=""),1001,0),3)</f>
        <v>0</v>
      </c>
      <c r="B230" s="126"/>
      <c r="E230" s="199"/>
      <c r="F230" s="200"/>
      <c r="G230" s="201">
        <v>2</v>
      </c>
      <c r="H230" s="202" t="s">
        <v>131</v>
      </c>
      <c r="I230" s="203"/>
      <c r="J230" s="203"/>
      <c r="K230" s="203"/>
      <c r="L230" s="203"/>
      <c r="M230" s="204"/>
      <c r="N230" s="4"/>
      <c r="O230" s="5"/>
      <c r="P230" s="36"/>
      <c r="Q230" s="37"/>
      <c r="R230" s="37"/>
      <c r="S230" s="37"/>
      <c r="T230" s="37"/>
      <c r="U230" s="37"/>
      <c r="V230" s="37"/>
      <c r="W230" s="37"/>
      <c r="X230" s="37"/>
      <c r="Y230" s="38"/>
      <c r="Z230" s="126"/>
    </row>
    <row r="231" spans="1:26" ht="19.899999999999999" customHeight="1" x14ac:dyDescent="0.15">
      <c r="A231" s="69">
        <f>IFERROR(IF(AND($N231="○", TRIM($P231)=""),1001,0),3)</f>
        <v>0</v>
      </c>
      <c r="B231" s="126"/>
      <c r="E231" s="199"/>
      <c r="F231" s="200"/>
      <c r="G231" s="212">
        <v>3</v>
      </c>
      <c r="H231" s="202" t="s">
        <v>132</v>
      </c>
      <c r="I231" s="203"/>
      <c r="J231" s="203"/>
      <c r="K231" s="203"/>
      <c r="L231" s="203"/>
      <c r="M231" s="204"/>
      <c r="N231" s="4"/>
      <c r="O231" s="5"/>
      <c r="P231" s="36"/>
      <c r="Q231" s="37"/>
      <c r="R231" s="37"/>
      <c r="S231" s="37"/>
      <c r="T231" s="37"/>
      <c r="U231" s="37"/>
      <c r="V231" s="37"/>
      <c r="W231" s="37"/>
      <c r="X231" s="37"/>
      <c r="Y231" s="38"/>
      <c r="Z231" s="126"/>
    </row>
    <row r="232" spans="1:26" ht="19.899999999999999" customHeight="1" x14ac:dyDescent="0.15">
      <c r="A232" s="69">
        <f>IFERROR(IF(AND($N232="○", TRIM($P232)=""),1001,0),3)</f>
        <v>0</v>
      </c>
      <c r="B232" s="213"/>
      <c r="C232" s="83"/>
      <c r="D232" s="83"/>
      <c r="E232" s="199"/>
      <c r="F232" s="200"/>
      <c r="G232" s="201">
        <v>4</v>
      </c>
      <c r="H232" s="202" t="s">
        <v>133</v>
      </c>
      <c r="I232" s="203"/>
      <c r="J232" s="203"/>
      <c r="K232" s="203"/>
      <c r="L232" s="203"/>
      <c r="M232" s="204"/>
      <c r="N232" s="4"/>
      <c r="O232" s="5"/>
      <c r="P232" s="36"/>
      <c r="Q232" s="37"/>
      <c r="R232" s="37"/>
      <c r="S232" s="37"/>
      <c r="T232" s="37"/>
      <c r="U232" s="37"/>
      <c r="V232" s="37"/>
      <c r="W232" s="37"/>
      <c r="X232" s="37"/>
      <c r="Y232" s="38"/>
      <c r="Z232" s="82"/>
    </row>
    <row r="233" spans="1:26" ht="19.899999999999999" customHeight="1" x14ac:dyDescent="0.15">
      <c r="A233" s="69">
        <f>IFERROR(IF(AND($N233="○", TRIM($P233)=""),1001,0),3)</f>
        <v>0</v>
      </c>
      <c r="B233" s="126"/>
      <c r="C233" s="94"/>
      <c r="D233" s="126"/>
      <c r="E233" s="199"/>
      <c r="F233" s="200"/>
      <c r="G233" s="201">
        <v>5</v>
      </c>
      <c r="H233" s="202" t="s">
        <v>134</v>
      </c>
      <c r="I233" s="203"/>
      <c r="J233" s="203"/>
      <c r="K233" s="203"/>
      <c r="L233" s="203"/>
      <c r="M233" s="204"/>
      <c r="N233" s="4"/>
      <c r="O233" s="5"/>
      <c r="P233" s="36"/>
      <c r="Q233" s="37"/>
      <c r="R233" s="37"/>
      <c r="S233" s="37"/>
      <c r="T233" s="37"/>
      <c r="U233" s="37"/>
      <c r="V233" s="37"/>
      <c r="W233" s="37"/>
      <c r="X233" s="37"/>
      <c r="Y233" s="38"/>
      <c r="Z233" s="126"/>
    </row>
    <row r="234" spans="1:26" ht="19.899999999999999" customHeight="1" x14ac:dyDescent="0.15">
      <c r="A234" s="69">
        <f>IFERROR(IF(AND($N234="○", TRIM($P234)=""),1001,0),3)</f>
        <v>0</v>
      </c>
      <c r="B234" s="126"/>
      <c r="E234" s="199"/>
      <c r="F234" s="200"/>
      <c r="G234" s="201">
        <v>6</v>
      </c>
      <c r="H234" s="202" t="s">
        <v>135</v>
      </c>
      <c r="I234" s="203"/>
      <c r="J234" s="203"/>
      <c r="K234" s="203"/>
      <c r="L234" s="203"/>
      <c r="M234" s="204"/>
      <c r="N234" s="4"/>
      <c r="O234" s="5"/>
      <c r="P234" s="36"/>
      <c r="Q234" s="37"/>
      <c r="R234" s="37"/>
      <c r="S234" s="37"/>
      <c r="T234" s="37"/>
      <c r="U234" s="37"/>
      <c r="V234" s="37"/>
      <c r="W234" s="37"/>
      <c r="X234" s="37"/>
      <c r="Y234" s="38"/>
      <c r="Z234" s="126"/>
    </row>
    <row r="235" spans="1:26" ht="19.899999999999999" customHeight="1" x14ac:dyDescent="0.15">
      <c r="A235" s="69">
        <f>IFERROR(IF(AND($N235="○", TRIM($P235)=""),1001,0),3)</f>
        <v>0</v>
      </c>
      <c r="B235" s="126"/>
      <c r="E235" s="208"/>
      <c r="F235" s="209"/>
      <c r="G235" s="201">
        <v>99</v>
      </c>
      <c r="H235" s="202" t="s">
        <v>16</v>
      </c>
      <c r="I235" s="203"/>
      <c r="J235" s="203"/>
      <c r="K235" s="203"/>
      <c r="L235" s="203"/>
      <c r="M235" s="204"/>
      <c r="N235" s="4"/>
      <c r="O235" s="5"/>
      <c r="P235" s="36"/>
      <c r="Q235" s="37"/>
      <c r="R235" s="37"/>
      <c r="S235" s="37"/>
      <c r="T235" s="37"/>
      <c r="U235" s="37"/>
      <c r="V235" s="37"/>
      <c r="W235" s="37"/>
      <c r="X235" s="37"/>
      <c r="Y235" s="38"/>
      <c r="Z235" s="126"/>
    </row>
    <row r="236" spans="1:26" ht="19.899999999999999" customHeight="1" x14ac:dyDescent="0.15">
      <c r="A236" s="69">
        <f>IFERROR(IF(AND($N236="○", TRIM($P236)=""),1001,0),3)</f>
        <v>0</v>
      </c>
      <c r="B236" s="126"/>
      <c r="E236" s="210" t="s">
        <v>92</v>
      </c>
      <c r="F236" s="211"/>
      <c r="G236" s="201">
        <v>1</v>
      </c>
      <c r="H236" s="202" t="s">
        <v>136</v>
      </c>
      <c r="I236" s="203"/>
      <c r="J236" s="203"/>
      <c r="K236" s="203"/>
      <c r="L236" s="203"/>
      <c r="M236" s="204"/>
      <c r="N236" s="4"/>
      <c r="O236" s="5"/>
      <c r="P236" s="36"/>
      <c r="Q236" s="37"/>
      <c r="R236" s="37"/>
      <c r="S236" s="37"/>
      <c r="T236" s="37"/>
      <c r="U236" s="37"/>
      <c r="V236" s="37"/>
      <c r="W236" s="37"/>
      <c r="X236" s="37"/>
      <c r="Y236" s="38"/>
      <c r="Z236" s="126"/>
    </row>
    <row r="237" spans="1:26" ht="19.899999999999999" customHeight="1" x14ac:dyDescent="0.15">
      <c r="A237" s="69">
        <f>IFERROR(IF(AND($N237="○", TRIM($P237)=""),1001,0),3)</f>
        <v>0</v>
      </c>
      <c r="B237" s="126"/>
      <c r="E237" s="199"/>
      <c r="F237" s="200"/>
      <c r="G237" s="201">
        <v>2</v>
      </c>
      <c r="H237" s="202" t="s">
        <v>137</v>
      </c>
      <c r="I237" s="203"/>
      <c r="J237" s="203"/>
      <c r="K237" s="203"/>
      <c r="L237" s="203"/>
      <c r="M237" s="204"/>
      <c r="N237" s="4"/>
      <c r="O237" s="5"/>
      <c r="P237" s="36"/>
      <c r="Q237" s="37"/>
      <c r="R237" s="37"/>
      <c r="S237" s="37"/>
      <c r="T237" s="37"/>
      <c r="U237" s="37"/>
      <c r="V237" s="37"/>
      <c r="W237" s="37"/>
      <c r="X237" s="37"/>
      <c r="Y237" s="38"/>
      <c r="Z237" s="126"/>
    </row>
    <row r="238" spans="1:26" ht="19.899999999999999" customHeight="1" x14ac:dyDescent="0.15">
      <c r="A238" s="69">
        <f>IFERROR(IF(AND($N238="○", TRIM($P238)=""),1001,0),3)</f>
        <v>0</v>
      </c>
      <c r="B238" s="126"/>
      <c r="E238" s="199"/>
      <c r="F238" s="200"/>
      <c r="G238" s="201">
        <v>3</v>
      </c>
      <c r="H238" s="202" t="s">
        <v>138</v>
      </c>
      <c r="I238" s="203"/>
      <c r="J238" s="203"/>
      <c r="K238" s="203"/>
      <c r="L238" s="203"/>
      <c r="M238" s="204"/>
      <c r="N238" s="4"/>
      <c r="O238" s="5"/>
      <c r="P238" s="36"/>
      <c r="Q238" s="37"/>
      <c r="R238" s="37"/>
      <c r="S238" s="37"/>
      <c r="T238" s="37"/>
      <c r="U238" s="37"/>
      <c r="V238" s="37"/>
      <c r="W238" s="37"/>
      <c r="X238" s="37"/>
      <c r="Y238" s="38"/>
      <c r="Z238" s="126"/>
    </row>
    <row r="239" spans="1:26" ht="19.899999999999999" customHeight="1" x14ac:dyDescent="0.15">
      <c r="A239" s="69">
        <f>IFERROR(IF(AND($N239="○", TRIM($P239)=""),1001,0),3)</f>
        <v>0</v>
      </c>
      <c r="B239" s="126"/>
      <c r="E239" s="199"/>
      <c r="F239" s="200"/>
      <c r="G239" s="201">
        <v>4</v>
      </c>
      <c r="H239" s="202" t="s">
        <v>139</v>
      </c>
      <c r="I239" s="203"/>
      <c r="J239" s="203"/>
      <c r="K239" s="203"/>
      <c r="L239" s="203"/>
      <c r="M239" s="204"/>
      <c r="N239" s="4"/>
      <c r="O239" s="5"/>
      <c r="P239" s="36"/>
      <c r="Q239" s="37"/>
      <c r="R239" s="37"/>
      <c r="S239" s="37"/>
      <c r="T239" s="37"/>
      <c r="U239" s="37"/>
      <c r="V239" s="37"/>
      <c r="W239" s="37"/>
      <c r="X239" s="37"/>
      <c r="Y239" s="38"/>
      <c r="Z239" s="126"/>
    </row>
    <row r="240" spans="1:26" ht="19.899999999999999" customHeight="1" x14ac:dyDescent="0.15">
      <c r="A240" s="69">
        <f>IFERROR(IF(AND($N240="○", TRIM($P240)=""),1001,0),3)</f>
        <v>0</v>
      </c>
      <c r="B240" s="126"/>
      <c r="E240" s="199"/>
      <c r="F240" s="200"/>
      <c r="G240" s="201">
        <v>5</v>
      </c>
      <c r="H240" s="202" t="s">
        <v>140</v>
      </c>
      <c r="I240" s="203"/>
      <c r="J240" s="203"/>
      <c r="K240" s="203"/>
      <c r="L240" s="203"/>
      <c r="M240" s="204"/>
      <c r="N240" s="4"/>
      <c r="O240" s="5"/>
      <c r="P240" s="36"/>
      <c r="Q240" s="37"/>
      <c r="R240" s="37"/>
      <c r="S240" s="37"/>
      <c r="T240" s="37"/>
      <c r="U240" s="37"/>
      <c r="V240" s="37"/>
      <c r="W240" s="37"/>
      <c r="X240" s="37"/>
      <c r="Y240" s="38"/>
      <c r="Z240" s="126"/>
    </row>
    <row r="241" spans="1:26" ht="19.899999999999999" customHeight="1" x14ac:dyDescent="0.15">
      <c r="A241" s="69">
        <f>IFERROR(IF(AND($N241="○", TRIM($P241)=""),1001,0),3)</f>
        <v>0</v>
      </c>
      <c r="B241" s="126"/>
      <c r="E241" s="199"/>
      <c r="F241" s="200"/>
      <c r="G241" s="201">
        <v>6</v>
      </c>
      <c r="H241" s="202" t="s">
        <v>141</v>
      </c>
      <c r="I241" s="203"/>
      <c r="J241" s="203"/>
      <c r="K241" s="203"/>
      <c r="L241" s="203"/>
      <c r="M241" s="204"/>
      <c r="N241" s="4"/>
      <c r="O241" s="5"/>
      <c r="P241" s="36"/>
      <c r="Q241" s="37"/>
      <c r="R241" s="37"/>
      <c r="S241" s="37"/>
      <c r="T241" s="37"/>
      <c r="U241" s="37"/>
      <c r="V241" s="37"/>
      <c r="W241" s="37"/>
      <c r="X241" s="37"/>
      <c r="Y241" s="38"/>
      <c r="Z241" s="126"/>
    </row>
    <row r="242" spans="1:26" ht="19.899999999999999" customHeight="1" x14ac:dyDescent="0.15">
      <c r="A242" s="69">
        <f>IFERROR(IF(AND($N242="○", TRIM($P242)=""),1001,0),3)</f>
        <v>0</v>
      </c>
      <c r="B242" s="126"/>
      <c r="E242" s="199"/>
      <c r="F242" s="200"/>
      <c r="G242" s="201">
        <v>7</v>
      </c>
      <c r="H242" s="202" t="s">
        <v>142</v>
      </c>
      <c r="I242" s="203"/>
      <c r="J242" s="203"/>
      <c r="K242" s="203"/>
      <c r="L242" s="203"/>
      <c r="M242" s="204"/>
      <c r="N242" s="4"/>
      <c r="O242" s="5"/>
      <c r="P242" s="36"/>
      <c r="Q242" s="37"/>
      <c r="R242" s="37"/>
      <c r="S242" s="37"/>
      <c r="T242" s="37"/>
      <c r="U242" s="37"/>
      <c r="V242" s="37"/>
      <c r="W242" s="37"/>
      <c r="X242" s="37"/>
      <c r="Y242" s="38"/>
      <c r="Z242" s="126"/>
    </row>
    <row r="243" spans="1:26" ht="19.899999999999999" customHeight="1" x14ac:dyDescent="0.15">
      <c r="A243" s="69">
        <f>IFERROR(IF(AND($N243="○", TRIM($P243)=""),1001,0),3)</f>
        <v>0</v>
      </c>
      <c r="B243" s="126"/>
      <c r="E243" s="199"/>
      <c r="F243" s="200"/>
      <c r="G243" s="201">
        <v>8</v>
      </c>
      <c r="H243" s="202" t="s">
        <v>143</v>
      </c>
      <c r="I243" s="203"/>
      <c r="J243" s="203"/>
      <c r="K243" s="203"/>
      <c r="L243" s="203"/>
      <c r="M243" s="204"/>
      <c r="N243" s="4"/>
      <c r="O243" s="5"/>
      <c r="P243" s="36"/>
      <c r="Q243" s="37"/>
      <c r="R243" s="37"/>
      <c r="S243" s="37"/>
      <c r="T243" s="37"/>
      <c r="U243" s="37"/>
      <c r="V243" s="37"/>
      <c r="W243" s="37"/>
      <c r="X243" s="37"/>
      <c r="Y243" s="38"/>
      <c r="Z243" s="126"/>
    </row>
    <row r="244" spans="1:26" ht="19.899999999999999" customHeight="1" x14ac:dyDescent="0.15">
      <c r="A244" s="69">
        <f>IFERROR(IF(AND($N244="○", TRIM($P244)=""),1001,0),3)</f>
        <v>0</v>
      </c>
      <c r="B244" s="126"/>
      <c r="E244" s="208"/>
      <c r="F244" s="209"/>
      <c r="G244" s="201">
        <v>99</v>
      </c>
      <c r="H244" s="202" t="s">
        <v>16</v>
      </c>
      <c r="I244" s="203"/>
      <c r="J244" s="203"/>
      <c r="K244" s="203"/>
      <c r="L244" s="203"/>
      <c r="M244" s="204"/>
      <c r="N244" s="4"/>
      <c r="O244" s="5"/>
      <c r="P244" s="36"/>
      <c r="Q244" s="37"/>
      <c r="R244" s="37"/>
      <c r="S244" s="37"/>
      <c r="T244" s="37"/>
      <c r="U244" s="37"/>
      <c r="V244" s="37"/>
      <c r="W244" s="37"/>
      <c r="X244" s="37"/>
      <c r="Y244" s="38"/>
      <c r="Z244" s="126"/>
    </row>
    <row r="245" spans="1:26" ht="19.899999999999999" customHeight="1" x14ac:dyDescent="0.15">
      <c r="A245" s="69">
        <f>IFERROR(IF(AND($N245="○", TRIM($P245)=""),1001,0),3)</f>
        <v>0</v>
      </c>
      <c r="B245" s="126"/>
      <c r="E245" s="199" t="s">
        <v>93</v>
      </c>
      <c r="F245" s="200"/>
      <c r="G245" s="201">
        <v>1</v>
      </c>
      <c r="H245" s="202" t="s">
        <v>144</v>
      </c>
      <c r="I245" s="203"/>
      <c r="J245" s="203"/>
      <c r="K245" s="203"/>
      <c r="L245" s="203"/>
      <c r="M245" s="204"/>
      <c r="N245" s="4"/>
      <c r="O245" s="5"/>
      <c r="P245" s="36"/>
      <c r="Q245" s="37"/>
      <c r="R245" s="37"/>
      <c r="S245" s="37"/>
      <c r="T245" s="37"/>
      <c r="U245" s="37"/>
      <c r="V245" s="37"/>
      <c r="W245" s="37"/>
      <c r="X245" s="37"/>
      <c r="Y245" s="38"/>
      <c r="Z245" s="126"/>
    </row>
    <row r="246" spans="1:26" ht="19.899999999999999" customHeight="1" x14ac:dyDescent="0.15">
      <c r="A246" s="69">
        <f>IFERROR(IF(AND($N246="○", TRIM($P246)=""),1001,0),3)</f>
        <v>0</v>
      </c>
      <c r="B246" s="126"/>
      <c r="E246" s="199"/>
      <c r="F246" s="200"/>
      <c r="G246" s="201">
        <v>2</v>
      </c>
      <c r="H246" s="202" t="s">
        <v>145</v>
      </c>
      <c r="I246" s="203"/>
      <c r="J246" s="203"/>
      <c r="K246" s="203"/>
      <c r="L246" s="203"/>
      <c r="M246" s="204"/>
      <c r="N246" s="4"/>
      <c r="O246" s="5"/>
      <c r="P246" s="36"/>
      <c r="Q246" s="37"/>
      <c r="R246" s="37"/>
      <c r="S246" s="37"/>
      <c r="T246" s="37"/>
      <c r="U246" s="37"/>
      <c r="V246" s="37"/>
      <c r="W246" s="37"/>
      <c r="X246" s="37"/>
      <c r="Y246" s="38"/>
      <c r="Z246" s="126"/>
    </row>
    <row r="247" spans="1:26" ht="19.899999999999999" customHeight="1" x14ac:dyDescent="0.15">
      <c r="A247" s="69">
        <f>IFERROR(IF(AND($N247="○", TRIM($P247)=""),1001,0),3)</f>
        <v>0</v>
      </c>
      <c r="B247" s="126"/>
      <c r="E247" s="199"/>
      <c r="F247" s="200"/>
      <c r="G247" s="201">
        <v>3</v>
      </c>
      <c r="H247" s="202" t="s">
        <v>146</v>
      </c>
      <c r="I247" s="203"/>
      <c r="J247" s="203"/>
      <c r="K247" s="203"/>
      <c r="L247" s="203"/>
      <c r="M247" s="204"/>
      <c r="N247" s="4"/>
      <c r="O247" s="5"/>
      <c r="P247" s="36"/>
      <c r="Q247" s="37"/>
      <c r="R247" s="37"/>
      <c r="S247" s="37"/>
      <c r="T247" s="37"/>
      <c r="U247" s="37"/>
      <c r="V247" s="37"/>
      <c r="W247" s="37"/>
      <c r="X247" s="37"/>
      <c r="Y247" s="38"/>
      <c r="Z247" s="126"/>
    </row>
    <row r="248" spans="1:26" ht="19.899999999999999" customHeight="1" x14ac:dyDescent="0.15">
      <c r="A248" s="69">
        <f>IFERROR(IF(AND($N248="○", TRIM($P248)=""),1001,0),3)</f>
        <v>0</v>
      </c>
      <c r="B248" s="126"/>
      <c r="E248" s="199"/>
      <c r="F248" s="200"/>
      <c r="G248" s="201">
        <v>4</v>
      </c>
      <c r="H248" s="202" t="s">
        <v>147</v>
      </c>
      <c r="I248" s="203"/>
      <c r="J248" s="203"/>
      <c r="K248" s="203"/>
      <c r="L248" s="203"/>
      <c r="M248" s="204"/>
      <c r="N248" s="4"/>
      <c r="O248" s="5"/>
      <c r="P248" s="36"/>
      <c r="Q248" s="37"/>
      <c r="R248" s="37"/>
      <c r="S248" s="37"/>
      <c r="T248" s="37"/>
      <c r="U248" s="37"/>
      <c r="V248" s="37"/>
      <c r="W248" s="37"/>
      <c r="X248" s="37"/>
      <c r="Y248" s="38"/>
      <c r="Z248" s="126"/>
    </row>
    <row r="249" spans="1:26" ht="19.899999999999999" customHeight="1" x14ac:dyDescent="0.15">
      <c r="A249" s="69">
        <f>IFERROR(IF(AND($N249="○", TRIM($P249)=""),1001,0),3)</f>
        <v>0</v>
      </c>
      <c r="B249" s="126"/>
      <c r="E249" s="199"/>
      <c r="F249" s="200"/>
      <c r="G249" s="201">
        <v>99</v>
      </c>
      <c r="H249" s="202" t="s">
        <v>16</v>
      </c>
      <c r="I249" s="203"/>
      <c r="J249" s="203"/>
      <c r="K249" s="203"/>
      <c r="L249" s="203"/>
      <c r="M249" s="204"/>
      <c r="N249" s="4"/>
      <c r="O249" s="5"/>
      <c r="P249" s="36"/>
      <c r="Q249" s="37"/>
      <c r="R249" s="37"/>
      <c r="S249" s="37"/>
      <c r="T249" s="37"/>
      <c r="U249" s="37"/>
      <c r="V249" s="37"/>
      <c r="W249" s="37"/>
      <c r="X249" s="37"/>
      <c r="Y249" s="38"/>
      <c r="Z249" s="126"/>
    </row>
    <row r="250" spans="1:26" ht="19.899999999999999" customHeight="1" x14ac:dyDescent="0.15">
      <c r="A250" s="69">
        <f>IFERROR(IF(AND($N250="○", TRIM($P250)=""),1001,0),3)</f>
        <v>0</v>
      </c>
      <c r="B250" s="126"/>
      <c r="E250" s="210" t="s">
        <v>94</v>
      </c>
      <c r="F250" s="211"/>
      <c r="G250" s="201">
        <v>1</v>
      </c>
      <c r="H250" s="202" t="s">
        <v>148</v>
      </c>
      <c r="I250" s="203"/>
      <c r="J250" s="203"/>
      <c r="K250" s="203"/>
      <c r="L250" s="203"/>
      <c r="M250" s="204"/>
      <c r="N250" s="4"/>
      <c r="O250" s="5"/>
      <c r="P250" s="36"/>
      <c r="Q250" s="37"/>
      <c r="R250" s="37"/>
      <c r="S250" s="37"/>
      <c r="T250" s="37"/>
      <c r="U250" s="37"/>
      <c r="V250" s="37"/>
      <c r="W250" s="37"/>
      <c r="X250" s="37"/>
      <c r="Y250" s="38"/>
      <c r="Z250" s="126"/>
    </row>
    <row r="251" spans="1:26" ht="19.899999999999999" customHeight="1" x14ac:dyDescent="0.15">
      <c r="A251" s="69">
        <f>IFERROR(IF(AND($N251="○", TRIM($P251)=""),1001,0),3)</f>
        <v>0</v>
      </c>
      <c r="B251" s="126"/>
      <c r="E251" s="199"/>
      <c r="F251" s="200"/>
      <c r="G251" s="201">
        <v>2</v>
      </c>
      <c r="H251" s="202" t="s">
        <v>149</v>
      </c>
      <c r="I251" s="203"/>
      <c r="J251" s="203"/>
      <c r="K251" s="203"/>
      <c r="L251" s="203"/>
      <c r="M251" s="204"/>
      <c r="N251" s="4"/>
      <c r="O251" s="5"/>
      <c r="P251" s="36"/>
      <c r="Q251" s="37"/>
      <c r="R251" s="37"/>
      <c r="S251" s="37"/>
      <c r="T251" s="37"/>
      <c r="U251" s="37"/>
      <c r="V251" s="37"/>
      <c r="W251" s="37"/>
      <c r="X251" s="37"/>
      <c r="Y251" s="38"/>
      <c r="Z251" s="126"/>
    </row>
    <row r="252" spans="1:26" ht="19.899999999999999" customHeight="1" x14ac:dyDescent="0.15">
      <c r="A252" s="69">
        <f>IFERROR(IF(AND($N252="○", TRIM($P252)=""),1001,0),3)</f>
        <v>0</v>
      </c>
      <c r="B252" s="126"/>
      <c r="E252" s="199"/>
      <c r="F252" s="200"/>
      <c r="G252" s="201">
        <v>3</v>
      </c>
      <c r="H252" s="202" t="s">
        <v>150</v>
      </c>
      <c r="I252" s="203"/>
      <c r="J252" s="203"/>
      <c r="K252" s="203"/>
      <c r="L252" s="203"/>
      <c r="M252" s="204"/>
      <c r="N252" s="4"/>
      <c r="O252" s="5"/>
      <c r="P252" s="36"/>
      <c r="Q252" s="37"/>
      <c r="R252" s="37"/>
      <c r="S252" s="37"/>
      <c r="T252" s="37"/>
      <c r="U252" s="37"/>
      <c r="V252" s="37"/>
      <c r="W252" s="37"/>
      <c r="X252" s="37"/>
      <c r="Y252" s="38"/>
      <c r="Z252" s="126"/>
    </row>
    <row r="253" spans="1:26" ht="19.899999999999999" customHeight="1" x14ac:dyDescent="0.15">
      <c r="A253" s="69">
        <f>IFERROR(IF(AND($N253="○", TRIM($P253)=""),1001,0),3)</f>
        <v>0</v>
      </c>
      <c r="B253" s="126"/>
      <c r="E253" s="199"/>
      <c r="F253" s="200"/>
      <c r="G253" s="201">
        <v>4</v>
      </c>
      <c r="H253" s="202" t="s">
        <v>151</v>
      </c>
      <c r="I253" s="203"/>
      <c r="J253" s="203"/>
      <c r="K253" s="203"/>
      <c r="L253" s="203"/>
      <c r="M253" s="204"/>
      <c r="N253" s="4"/>
      <c r="O253" s="5"/>
      <c r="P253" s="36"/>
      <c r="Q253" s="37"/>
      <c r="R253" s="37"/>
      <c r="S253" s="37"/>
      <c r="T253" s="37"/>
      <c r="U253" s="37"/>
      <c r="V253" s="37"/>
      <c r="W253" s="37"/>
      <c r="X253" s="37"/>
      <c r="Y253" s="38"/>
      <c r="Z253" s="126"/>
    </row>
    <row r="254" spans="1:26" ht="19.899999999999999" customHeight="1" x14ac:dyDescent="0.15">
      <c r="A254" s="69">
        <f>IFERROR(IF(AND($N254="○", TRIM($P254)=""),1001,0),3)</f>
        <v>0</v>
      </c>
      <c r="B254" s="126"/>
      <c r="E254" s="199"/>
      <c r="F254" s="200"/>
      <c r="G254" s="201">
        <v>5</v>
      </c>
      <c r="H254" s="202" t="s">
        <v>152</v>
      </c>
      <c r="I254" s="203"/>
      <c r="J254" s="203"/>
      <c r="K254" s="203"/>
      <c r="L254" s="203"/>
      <c r="M254" s="204"/>
      <c r="N254" s="4"/>
      <c r="O254" s="5"/>
      <c r="P254" s="36"/>
      <c r="Q254" s="37"/>
      <c r="R254" s="37"/>
      <c r="S254" s="37"/>
      <c r="T254" s="37"/>
      <c r="U254" s="37"/>
      <c r="V254" s="37"/>
      <c r="W254" s="37"/>
      <c r="X254" s="37"/>
      <c r="Y254" s="38"/>
      <c r="Z254" s="126"/>
    </row>
    <row r="255" spans="1:26" ht="19.899999999999999" customHeight="1" x14ac:dyDescent="0.15">
      <c r="A255" s="69">
        <f>IFERROR(IF(AND($N255="○", TRIM($P255)=""),1001,0),3)</f>
        <v>0</v>
      </c>
      <c r="B255" s="126"/>
      <c r="E255" s="199"/>
      <c r="F255" s="200"/>
      <c r="G255" s="201">
        <v>6</v>
      </c>
      <c r="H255" s="202" t="s">
        <v>153</v>
      </c>
      <c r="I255" s="203"/>
      <c r="J255" s="203"/>
      <c r="K255" s="203"/>
      <c r="L255" s="203"/>
      <c r="M255" s="204"/>
      <c r="N255" s="4"/>
      <c r="O255" s="5"/>
      <c r="P255" s="36"/>
      <c r="Q255" s="37"/>
      <c r="R255" s="37"/>
      <c r="S255" s="37"/>
      <c r="T255" s="37"/>
      <c r="U255" s="37"/>
      <c r="V255" s="37"/>
      <c r="W255" s="37"/>
      <c r="X255" s="37"/>
      <c r="Y255" s="38"/>
      <c r="Z255" s="126"/>
    </row>
    <row r="256" spans="1:26" ht="19.899999999999999" customHeight="1" x14ac:dyDescent="0.15">
      <c r="A256" s="69">
        <f>IFERROR(IF(AND($N256="○", TRIM($P256)=""),1001,0),3)</f>
        <v>0</v>
      </c>
      <c r="B256" s="126"/>
      <c r="E256" s="199"/>
      <c r="F256" s="200"/>
      <c r="G256" s="201">
        <v>7</v>
      </c>
      <c r="H256" s="202" t="s">
        <v>154</v>
      </c>
      <c r="I256" s="203"/>
      <c r="J256" s="203"/>
      <c r="K256" s="203"/>
      <c r="L256" s="203"/>
      <c r="M256" s="204"/>
      <c r="N256" s="4"/>
      <c r="O256" s="5"/>
      <c r="P256" s="36"/>
      <c r="Q256" s="37"/>
      <c r="R256" s="37"/>
      <c r="S256" s="37"/>
      <c r="T256" s="37"/>
      <c r="U256" s="37"/>
      <c r="V256" s="37"/>
      <c r="W256" s="37"/>
      <c r="X256" s="37"/>
      <c r="Y256" s="38"/>
      <c r="Z256" s="126"/>
    </row>
    <row r="257" spans="1:26" ht="19.899999999999999" customHeight="1" x14ac:dyDescent="0.15">
      <c r="A257" s="69">
        <f>IFERROR(IF(AND($N257="○", TRIM($P257)=""),1001,0),3)</f>
        <v>0</v>
      </c>
      <c r="B257" s="126"/>
      <c r="E257" s="199"/>
      <c r="F257" s="200"/>
      <c r="G257" s="212">
        <v>8</v>
      </c>
      <c r="H257" s="202" t="s">
        <v>155</v>
      </c>
      <c r="I257" s="203"/>
      <c r="J257" s="203"/>
      <c r="K257" s="203"/>
      <c r="L257" s="203"/>
      <c r="M257" s="204"/>
      <c r="N257" s="4"/>
      <c r="O257" s="5"/>
      <c r="P257" s="36"/>
      <c r="Q257" s="37"/>
      <c r="R257" s="37"/>
      <c r="S257" s="37"/>
      <c r="T257" s="37"/>
      <c r="U257" s="37"/>
      <c r="V257" s="37"/>
      <c r="W257" s="37"/>
      <c r="X257" s="37"/>
      <c r="Y257" s="38"/>
      <c r="Z257" s="126"/>
    </row>
    <row r="258" spans="1:26" ht="19.899999999999999" customHeight="1" x14ac:dyDescent="0.15">
      <c r="A258" s="69">
        <f>IFERROR(IF(AND($N258="○", TRIM($P258)=""),1001,0),3)</f>
        <v>0</v>
      </c>
      <c r="B258" s="126"/>
      <c r="E258" s="199"/>
      <c r="F258" s="200"/>
      <c r="G258" s="201">
        <v>99</v>
      </c>
      <c r="H258" s="202" t="s">
        <v>16</v>
      </c>
      <c r="I258" s="203"/>
      <c r="J258" s="203"/>
      <c r="K258" s="203"/>
      <c r="L258" s="203"/>
      <c r="M258" s="204"/>
      <c r="N258" s="4"/>
      <c r="O258" s="5"/>
      <c r="P258" s="36"/>
      <c r="Q258" s="37"/>
      <c r="R258" s="37"/>
      <c r="S258" s="37"/>
      <c r="T258" s="37"/>
      <c r="U258" s="37"/>
      <c r="V258" s="37"/>
      <c r="W258" s="37"/>
      <c r="X258" s="37"/>
      <c r="Y258" s="38"/>
      <c r="Z258" s="126"/>
    </row>
    <row r="259" spans="1:26" ht="19.899999999999999" customHeight="1" x14ac:dyDescent="0.15">
      <c r="A259" s="69">
        <f>IFERROR(IF(AND($N259="○", TRIM($P259)=""),1001,0),3)</f>
        <v>0</v>
      </c>
      <c r="B259" s="126"/>
      <c r="E259" s="214" t="s">
        <v>95</v>
      </c>
      <c r="F259" s="215"/>
      <c r="G259" s="201">
        <v>1</v>
      </c>
      <c r="H259" s="202" t="s">
        <v>156</v>
      </c>
      <c r="I259" s="203"/>
      <c r="J259" s="203"/>
      <c r="K259" s="203"/>
      <c r="L259" s="203"/>
      <c r="M259" s="204"/>
      <c r="N259" s="4"/>
      <c r="O259" s="5"/>
      <c r="P259" s="36"/>
      <c r="Q259" s="37"/>
      <c r="R259" s="37"/>
      <c r="S259" s="37"/>
      <c r="T259" s="37"/>
      <c r="U259" s="37"/>
      <c r="V259" s="37"/>
      <c r="W259" s="37"/>
      <c r="X259" s="37"/>
      <c r="Y259" s="38"/>
      <c r="Z259" s="126"/>
    </row>
    <row r="260" spans="1:26" ht="19.899999999999999" customHeight="1" x14ac:dyDescent="0.15">
      <c r="A260" s="69">
        <f>IFERROR(IF(AND($N260="○", TRIM($P260)=""),1001,0),3)</f>
        <v>0</v>
      </c>
      <c r="B260" s="126"/>
      <c r="E260" s="216"/>
      <c r="F260" s="217"/>
      <c r="G260" s="218">
        <v>2</v>
      </c>
      <c r="H260" s="202" t="s">
        <v>157</v>
      </c>
      <c r="I260" s="203"/>
      <c r="J260" s="203"/>
      <c r="K260" s="203"/>
      <c r="L260" s="203"/>
      <c r="M260" s="204"/>
      <c r="N260" s="4"/>
      <c r="O260" s="5"/>
      <c r="P260" s="36"/>
      <c r="Q260" s="37"/>
      <c r="R260" s="37"/>
      <c r="S260" s="37"/>
      <c r="T260" s="37"/>
      <c r="U260" s="37"/>
      <c r="V260" s="37"/>
      <c r="W260" s="37"/>
      <c r="X260" s="37"/>
      <c r="Y260" s="38"/>
      <c r="Z260" s="126"/>
    </row>
    <row r="261" spans="1:26" ht="19.899999999999999" customHeight="1" x14ac:dyDescent="0.15">
      <c r="A261" s="69">
        <f>IFERROR(IF(AND($N261="○", TRIM($P261)=""),1001,0),3)</f>
        <v>0</v>
      </c>
      <c r="B261" s="126"/>
      <c r="E261" s="216"/>
      <c r="F261" s="217"/>
      <c r="G261" s="201">
        <v>3</v>
      </c>
      <c r="H261" s="202" t="s">
        <v>158</v>
      </c>
      <c r="I261" s="203"/>
      <c r="J261" s="203"/>
      <c r="K261" s="203"/>
      <c r="L261" s="203"/>
      <c r="M261" s="204"/>
      <c r="N261" s="4"/>
      <c r="O261" s="5"/>
      <c r="P261" s="36"/>
      <c r="Q261" s="37"/>
      <c r="R261" s="37"/>
      <c r="S261" s="37"/>
      <c r="T261" s="37"/>
      <c r="U261" s="37"/>
      <c r="V261" s="37"/>
      <c r="W261" s="37"/>
      <c r="X261" s="37"/>
      <c r="Y261" s="38"/>
      <c r="Z261" s="126"/>
    </row>
    <row r="262" spans="1:26" ht="19.899999999999999" customHeight="1" x14ac:dyDescent="0.15">
      <c r="A262" s="69">
        <f>IFERROR(IF(AND($N262="○", TRIM($P262)=""),1001,0),3)</f>
        <v>0</v>
      </c>
      <c r="B262" s="126"/>
      <c r="E262" s="219"/>
      <c r="F262" s="220"/>
      <c r="G262" s="201">
        <v>99</v>
      </c>
      <c r="H262" s="202" t="s">
        <v>16</v>
      </c>
      <c r="I262" s="203"/>
      <c r="J262" s="203"/>
      <c r="K262" s="203"/>
      <c r="L262" s="203"/>
      <c r="M262" s="204"/>
      <c r="N262" s="4"/>
      <c r="O262" s="5"/>
      <c r="P262" s="36"/>
      <c r="Q262" s="37"/>
      <c r="R262" s="37"/>
      <c r="S262" s="37"/>
      <c r="T262" s="37"/>
      <c r="U262" s="37"/>
      <c r="V262" s="37"/>
      <c r="W262" s="37"/>
      <c r="X262" s="37"/>
      <c r="Y262" s="38"/>
      <c r="Z262" s="126"/>
    </row>
    <row r="263" spans="1:26" ht="19.899999999999999" customHeight="1" x14ac:dyDescent="0.15">
      <c r="A263" s="69">
        <f>IFERROR(IF(AND($N263="○", TRIM($P263)=""),1001,0),3)</f>
        <v>0</v>
      </c>
      <c r="B263" s="126"/>
      <c r="E263" s="216" t="s">
        <v>96</v>
      </c>
      <c r="F263" s="217"/>
      <c r="G263" s="201">
        <v>1</v>
      </c>
      <c r="H263" s="202" t="s">
        <v>159</v>
      </c>
      <c r="I263" s="203"/>
      <c r="J263" s="203"/>
      <c r="K263" s="203"/>
      <c r="L263" s="203"/>
      <c r="M263" s="204"/>
      <c r="N263" s="4"/>
      <c r="O263" s="5"/>
      <c r="P263" s="36"/>
      <c r="Q263" s="37"/>
      <c r="R263" s="37"/>
      <c r="S263" s="37"/>
      <c r="T263" s="37"/>
      <c r="U263" s="37"/>
      <c r="V263" s="37"/>
      <c r="W263" s="37"/>
      <c r="X263" s="37"/>
      <c r="Y263" s="38"/>
      <c r="Z263" s="126"/>
    </row>
    <row r="264" spans="1:26" ht="19.899999999999999" customHeight="1" x14ac:dyDescent="0.15">
      <c r="A264" s="69">
        <f>IFERROR(IF(AND($N264="○", TRIM($P264)=""),1001,0),3)</f>
        <v>0</v>
      </c>
      <c r="B264" s="126"/>
      <c r="E264" s="216"/>
      <c r="F264" s="217"/>
      <c r="G264" s="201">
        <v>2</v>
      </c>
      <c r="H264" s="202" t="s">
        <v>160</v>
      </c>
      <c r="I264" s="203"/>
      <c r="J264" s="203"/>
      <c r="K264" s="203"/>
      <c r="L264" s="203"/>
      <c r="M264" s="204"/>
      <c r="N264" s="4"/>
      <c r="O264" s="5"/>
      <c r="P264" s="36"/>
      <c r="Q264" s="37"/>
      <c r="R264" s="37"/>
      <c r="S264" s="37"/>
      <c r="T264" s="37"/>
      <c r="U264" s="37"/>
      <c r="V264" s="37"/>
      <c r="W264" s="37"/>
      <c r="X264" s="37"/>
      <c r="Y264" s="38"/>
      <c r="Z264" s="126"/>
    </row>
    <row r="265" spans="1:26" ht="19.899999999999999" customHeight="1" x14ac:dyDescent="0.15">
      <c r="A265" s="69">
        <f>IFERROR(IF(AND($N265="○", TRIM($P265)=""),1001,0),3)</f>
        <v>0</v>
      </c>
      <c r="B265" s="126"/>
      <c r="E265" s="216"/>
      <c r="F265" s="217"/>
      <c r="G265" s="201">
        <v>3</v>
      </c>
      <c r="H265" s="202" t="s">
        <v>161</v>
      </c>
      <c r="I265" s="203"/>
      <c r="J265" s="203"/>
      <c r="K265" s="203"/>
      <c r="L265" s="203"/>
      <c r="M265" s="204"/>
      <c r="N265" s="4"/>
      <c r="O265" s="5"/>
      <c r="P265" s="36"/>
      <c r="Q265" s="37"/>
      <c r="R265" s="37"/>
      <c r="S265" s="37"/>
      <c r="T265" s="37"/>
      <c r="U265" s="37"/>
      <c r="V265" s="37"/>
      <c r="W265" s="37"/>
      <c r="X265" s="37"/>
      <c r="Y265" s="38"/>
      <c r="Z265" s="126"/>
    </row>
    <row r="266" spans="1:26" ht="19.899999999999999" customHeight="1" x14ac:dyDescent="0.15">
      <c r="A266" s="69">
        <f>IFERROR(IF(AND($N266="○", TRIM($P266)=""),1001,0),3)</f>
        <v>0</v>
      </c>
      <c r="B266" s="126"/>
      <c r="E266" s="216"/>
      <c r="F266" s="217"/>
      <c r="G266" s="201">
        <v>4</v>
      </c>
      <c r="H266" s="202" t="s">
        <v>162</v>
      </c>
      <c r="I266" s="203"/>
      <c r="J266" s="203"/>
      <c r="K266" s="203"/>
      <c r="L266" s="203"/>
      <c r="M266" s="204"/>
      <c r="N266" s="4"/>
      <c r="O266" s="5"/>
      <c r="P266" s="36"/>
      <c r="Q266" s="37"/>
      <c r="R266" s="37"/>
      <c r="S266" s="37"/>
      <c r="T266" s="37"/>
      <c r="U266" s="37"/>
      <c r="V266" s="37"/>
      <c r="W266" s="37"/>
      <c r="X266" s="37"/>
      <c r="Y266" s="38"/>
      <c r="Z266" s="126"/>
    </row>
    <row r="267" spans="1:26" ht="19.899999999999999" customHeight="1" x14ac:dyDescent="0.15">
      <c r="A267" s="69">
        <f>IFERROR(IF(AND($N267="○", TRIM($P267)=""),1001,0),3)</f>
        <v>0</v>
      </c>
      <c r="B267" s="126"/>
      <c r="E267" s="216"/>
      <c r="F267" s="217"/>
      <c r="G267" s="201">
        <v>5</v>
      </c>
      <c r="H267" s="202" t="s">
        <v>163</v>
      </c>
      <c r="I267" s="203"/>
      <c r="J267" s="203"/>
      <c r="K267" s="203"/>
      <c r="L267" s="203"/>
      <c r="M267" s="204"/>
      <c r="N267" s="4"/>
      <c r="O267" s="5"/>
      <c r="P267" s="36"/>
      <c r="Q267" s="37"/>
      <c r="R267" s="37"/>
      <c r="S267" s="37"/>
      <c r="T267" s="37"/>
      <c r="U267" s="37"/>
      <c r="V267" s="37"/>
      <c r="W267" s="37"/>
      <c r="X267" s="37"/>
      <c r="Y267" s="38"/>
      <c r="Z267" s="126"/>
    </row>
    <row r="268" spans="1:26" ht="19.899999999999999" customHeight="1" x14ac:dyDescent="0.15">
      <c r="A268" s="69">
        <f>IFERROR(IF(AND($N268="○", TRIM($P268)=""),1001,0),3)</f>
        <v>0</v>
      </c>
      <c r="B268" s="126"/>
      <c r="E268" s="216"/>
      <c r="F268" s="217"/>
      <c r="G268" s="201">
        <v>99</v>
      </c>
      <c r="H268" s="202" t="s">
        <v>16</v>
      </c>
      <c r="I268" s="203"/>
      <c r="J268" s="203"/>
      <c r="K268" s="203"/>
      <c r="L268" s="203"/>
      <c r="M268" s="204"/>
      <c r="N268" s="4"/>
      <c r="O268" s="5"/>
      <c r="P268" s="36"/>
      <c r="Q268" s="37"/>
      <c r="R268" s="37"/>
      <c r="S268" s="37"/>
      <c r="T268" s="37"/>
      <c r="U268" s="37"/>
      <c r="V268" s="37"/>
      <c r="W268" s="37"/>
      <c r="X268" s="37"/>
      <c r="Y268" s="38"/>
      <c r="Z268" s="126"/>
    </row>
    <row r="269" spans="1:26" ht="19.899999999999999" customHeight="1" x14ac:dyDescent="0.15">
      <c r="A269" s="69">
        <f>IFERROR(IF(AND($N269="○", TRIM($P269)=""),1001,0),3)</f>
        <v>0</v>
      </c>
      <c r="B269" s="126"/>
      <c r="D269" s="126"/>
      <c r="E269" s="221" t="s">
        <v>97</v>
      </c>
      <c r="F269" s="222"/>
      <c r="G269" s="201">
        <v>1</v>
      </c>
      <c r="H269" s="202" t="s">
        <v>164</v>
      </c>
      <c r="I269" s="203"/>
      <c r="J269" s="203"/>
      <c r="K269" s="203"/>
      <c r="L269" s="203"/>
      <c r="M269" s="204"/>
      <c r="N269" s="4"/>
      <c r="O269" s="5"/>
      <c r="P269" s="36"/>
      <c r="Q269" s="37"/>
      <c r="R269" s="37"/>
      <c r="S269" s="37"/>
      <c r="T269" s="37"/>
      <c r="U269" s="37"/>
      <c r="V269" s="37"/>
      <c r="W269" s="37"/>
      <c r="X269" s="37"/>
      <c r="Y269" s="38"/>
      <c r="Z269" s="126"/>
    </row>
    <row r="270" spans="1:26" ht="19.899999999999999" customHeight="1" x14ac:dyDescent="0.15">
      <c r="A270" s="69">
        <f>IFERROR(IF(AND($N270="○", TRIM($P270)=""),1001,0),3)</f>
        <v>0</v>
      </c>
      <c r="B270" s="126"/>
      <c r="D270" s="126"/>
      <c r="E270" s="223"/>
      <c r="F270" s="224"/>
      <c r="G270" s="201">
        <v>2</v>
      </c>
      <c r="H270" s="202" t="s">
        <v>165</v>
      </c>
      <c r="I270" s="203"/>
      <c r="J270" s="203"/>
      <c r="K270" s="203"/>
      <c r="L270" s="203"/>
      <c r="M270" s="204"/>
      <c r="N270" s="4"/>
      <c r="O270" s="5"/>
      <c r="P270" s="36"/>
      <c r="Q270" s="37"/>
      <c r="R270" s="37"/>
      <c r="S270" s="37"/>
      <c r="T270" s="37"/>
      <c r="U270" s="37"/>
      <c r="V270" s="37"/>
      <c r="W270" s="37"/>
      <c r="X270" s="37"/>
      <c r="Y270" s="38"/>
      <c r="Z270" s="126"/>
    </row>
    <row r="271" spans="1:26" ht="19.899999999999999" customHeight="1" x14ac:dyDescent="0.15">
      <c r="A271" s="69">
        <f>IFERROR(IF(AND($N271="○", TRIM($P271)=""),1001,0),3)</f>
        <v>0</v>
      </c>
      <c r="B271" s="126"/>
      <c r="D271" s="126"/>
      <c r="E271" s="223"/>
      <c r="F271" s="224"/>
      <c r="G271" s="201">
        <v>3</v>
      </c>
      <c r="H271" s="202" t="s">
        <v>166</v>
      </c>
      <c r="I271" s="203"/>
      <c r="J271" s="203"/>
      <c r="K271" s="203"/>
      <c r="L271" s="203"/>
      <c r="M271" s="204"/>
      <c r="N271" s="4"/>
      <c r="O271" s="5"/>
      <c r="P271" s="36"/>
      <c r="Q271" s="37"/>
      <c r="R271" s="37"/>
      <c r="S271" s="37"/>
      <c r="T271" s="37"/>
      <c r="U271" s="37"/>
      <c r="V271" s="37"/>
      <c r="W271" s="37"/>
      <c r="X271" s="37"/>
      <c r="Y271" s="38"/>
      <c r="Z271" s="126"/>
    </row>
    <row r="272" spans="1:26" ht="19.899999999999999" customHeight="1" x14ac:dyDescent="0.15">
      <c r="A272" s="69">
        <f>IFERROR(IF(AND($N272="○", TRIM($P272)=""),1001,0),3)</f>
        <v>0</v>
      </c>
      <c r="B272" s="126"/>
      <c r="D272" s="126"/>
      <c r="E272" s="223"/>
      <c r="F272" s="224"/>
      <c r="G272" s="201">
        <v>4</v>
      </c>
      <c r="H272" s="202" t="s">
        <v>167</v>
      </c>
      <c r="I272" s="203"/>
      <c r="J272" s="203"/>
      <c r="K272" s="203"/>
      <c r="L272" s="203"/>
      <c r="M272" s="204"/>
      <c r="N272" s="4"/>
      <c r="O272" s="5"/>
      <c r="P272" s="36"/>
      <c r="Q272" s="37"/>
      <c r="R272" s="37"/>
      <c r="S272" s="37"/>
      <c r="T272" s="37"/>
      <c r="U272" s="37"/>
      <c r="V272" s="37"/>
      <c r="W272" s="37"/>
      <c r="X272" s="37"/>
      <c r="Y272" s="38"/>
      <c r="Z272" s="126"/>
    </row>
    <row r="273" spans="1:26" ht="19.899999999999999" customHeight="1" x14ac:dyDescent="0.15">
      <c r="A273" s="69">
        <f>IFERROR(IF(AND($N273="○", TRIM($P273)=""),1001,0),3)</f>
        <v>0</v>
      </c>
      <c r="B273" s="126"/>
      <c r="D273" s="126"/>
      <c r="E273" s="223"/>
      <c r="F273" s="224"/>
      <c r="G273" s="201">
        <v>5</v>
      </c>
      <c r="H273" s="202" t="s">
        <v>168</v>
      </c>
      <c r="I273" s="203"/>
      <c r="J273" s="203"/>
      <c r="K273" s="203"/>
      <c r="L273" s="203"/>
      <c r="M273" s="204"/>
      <c r="N273" s="4"/>
      <c r="O273" s="5"/>
      <c r="P273" s="36"/>
      <c r="Q273" s="37"/>
      <c r="R273" s="37"/>
      <c r="S273" s="37"/>
      <c r="T273" s="37"/>
      <c r="U273" s="37"/>
      <c r="V273" s="37"/>
      <c r="W273" s="37"/>
      <c r="X273" s="37"/>
      <c r="Y273" s="38"/>
      <c r="Z273" s="126"/>
    </row>
    <row r="274" spans="1:26" ht="19.899999999999999" customHeight="1" x14ac:dyDescent="0.15">
      <c r="A274" s="69">
        <f>IFERROR(IF(AND($N274="○", TRIM($P274)=""),1001,0),3)</f>
        <v>0</v>
      </c>
      <c r="B274" s="126"/>
      <c r="D274" s="126"/>
      <c r="E274" s="225"/>
      <c r="F274" s="226"/>
      <c r="G274" s="212">
        <v>99</v>
      </c>
      <c r="H274" s="202" t="s">
        <v>16</v>
      </c>
      <c r="I274" s="203"/>
      <c r="J274" s="203"/>
      <c r="K274" s="203"/>
      <c r="L274" s="203"/>
      <c r="M274" s="204"/>
      <c r="N274" s="4"/>
      <c r="O274" s="5"/>
      <c r="P274" s="36"/>
      <c r="Q274" s="37"/>
      <c r="R274" s="37"/>
      <c r="S274" s="37"/>
      <c r="T274" s="37"/>
      <c r="U274" s="37"/>
      <c r="V274" s="37"/>
      <c r="W274" s="37"/>
      <c r="X274" s="37"/>
      <c r="Y274" s="38"/>
      <c r="Z274" s="126"/>
    </row>
    <row r="275" spans="1:26" ht="19.899999999999999" customHeight="1" x14ac:dyDescent="0.15">
      <c r="A275" s="69">
        <f>IFERROR(IF(AND($N275="○", TRIM($P275)=""),1001,0),3)</f>
        <v>0</v>
      </c>
      <c r="B275" s="126"/>
      <c r="D275" s="126"/>
      <c r="E275" s="227" t="s">
        <v>98</v>
      </c>
      <c r="F275" s="227"/>
      <c r="G275" s="201">
        <v>1</v>
      </c>
      <c r="H275" s="202" t="s">
        <v>169</v>
      </c>
      <c r="I275" s="203"/>
      <c r="J275" s="203"/>
      <c r="K275" s="203"/>
      <c r="L275" s="203"/>
      <c r="M275" s="204"/>
      <c r="N275" s="4"/>
      <c r="O275" s="5"/>
      <c r="P275" s="36"/>
      <c r="Q275" s="37"/>
      <c r="R275" s="37"/>
      <c r="S275" s="37"/>
      <c r="T275" s="37"/>
      <c r="U275" s="37"/>
      <c r="V275" s="37"/>
      <c r="W275" s="37"/>
      <c r="X275" s="37"/>
      <c r="Y275" s="38"/>
      <c r="Z275" s="126"/>
    </row>
    <row r="276" spans="1:26" ht="19.899999999999999" customHeight="1" x14ac:dyDescent="0.15">
      <c r="A276" s="69">
        <f>IFERROR(IF(AND($N276="○", TRIM($P276)=""),1001,0),3)</f>
        <v>0</v>
      </c>
      <c r="B276" s="126"/>
      <c r="D276" s="126"/>
      <c r="E276" s="227"/>
      <c r="F276" s="227"/>
      <c r="G276" s="201">
        <v>2</v>
      </c>
      <c r="H276" s="202" t="s">
        <v>170</v>
      </c>
      <c r="I276" s="203"/>
      <c r="J276" s="203"/>
      <c r="K276" s="203"/>
      <c r="L276" s="203"/>
      <c r="M276" s="204"/>
      <c r="N276" s="4"/>
      <c r="O276" s="5"/>
      <c r="P276" s="36"/>
      <c r="Q276" s="37"/>
      <c r="R276" s="37"/>
      <c r="S276" s="37"/>
      <c r="T276" s="37"/>
      <c r="U276" s="37"/>
      <c r="V276" s="37"/>
      <c r="W276" s="37"/>
      <c r="X276" s="37"/>
      <c r="Y276" s="38"/>
      <c r="Z276" s="228"/>
    </row>
    <row r="277" spans="1:26" ht="19.899999999999999" customHeight="1" x14ac:dyDescent="0.15">
      <c r="A277" s="69">
        <f>IFERROR(IF(AND($N277="○", TRIM($P277)=""),1001,0),3)</f>
        <v>0</v>
      </c>
      <c r="B277" s="126"/>
      <c r="D277" s="126"/>
      <c r="E277" s="227"/>
      <c r="F277" s="227"/>
      <c r="G277" s="201">
        <v>3</v>
      </c>
      <c r="H277" s="202" t="s">
        <v>171</v>
      </c>
      <c r="I277" s="203"/>
      <c r="J277" s="203"/>
      <c r="K277" s="203"/>
      <c r="L277" s="203"/>
      <c r="M277" s="204"/>
      <c r="N277" s="4"/>
      <c r="O277" s="5"/>
      <c r="P277" s="36"/>
      <c r="Q277" s="37"/>
      <c r="R277" s="37"/>
      <c r="S277" s="37"/>
      <c r="T277" s="37"/>
      <c r="U277" s="37"/>
      <c r="V277" s="37"/>
      <c r="W277" s="37"/>
      <c r="X277" s="37"/>
      <c r="Y277" s="38"/>
      <c r="Z277" s="126"/>
    </row>
    <row r="278" spans="1:26" ht="19.899999999999999" customHeight="1" x14ac:dyDescent="0.15">
      <c r="A278" s="69">
        <f>IFERROR(IF(AND($N278="○", TRIM($P278)=""),1001,0),3)</f>
        <v>0</v>
      </c>
      <c r="B278" s="126"/>
      <c r="D278" s="126"/>
      <c r="E278" s="227"/>
      <c r="F278" s="227"/>
      <c r="G278" s="201">
        <v>4</v>
      </c>
      <c r="H278" s="202" t="s">
        <v>172</v>
      </c>
      <c r="I278" s="203"/>
      <c r="J278" s="203"/>
      <c r="K278" s="203"/>
      <c r="L278" s="203"/>
      <c r="M278" s="204"/>
      <c r="N278" s="4"/>
      <c r="O278" s="5"/>
      <c r="P278" s="36"/>
      <c r="Q278" s="37"/>
      <c r="R278" s="37"/>
      <c r="S278" s="37"/>
      <c r="T278" s="37"/>
      <c r="U278" s="37"/>
      <c r="V278" s="37"/>
      <c r="W278" s="37"/>
      <c r="X278" s="37"/>
      <c r="Y278" s="38"/>
      <c r="Z278" s="126"/>
    </row>
    <row r="279" spans="1:26" ht="19.899999999999999" customHeight="1" x14ac:dyDescent="0.15">
      <c r="A279" s="69">
        <f>IFERROR(IF(AND($N279="○", TRIM($P279)=""),1001,0),3)</f>
        <v>0</v>
      </c>
      <c r="B279" s="126"/>
      <c r="D279" s="126"/>
      <c r="E279" s="227"/>
      <c r="F279" s="227"/>
      <c r="G279" s="201">
        <v>5</v>
      </c>
      <c r="H279" s="202" t="s">
        <v>173</v>
      </c>
      <c r="I279" s="203"/>
      <c r="J279" s="203"/>
      <c r="K279" s="203"/>
      <c r="L279" s="203"/>
      <c r="M279" s="204"/>
      <c r="N279" s="4"/>
      <c r="O279" s="5"/>
      <c r="P279" s="36"/>
      <c r="Q279" s="37"/>
      <c r="R279" s="37"/>
      <c r="S279" s="37"/>
      <c r="T279" s="37"/>
      <c r="U279" s="37"/>
      <c r="V279" s="37"/>
      <c r="W279" s="37"/>
      <c r="X279" s="37"/>
      <c r="Y279" s="38"/>
      <c r="Z279" s="126"/>
    </row>
    <row r="280" spans="1:26" ht="19.899999999999999" customHeight="1" x14ac:dyDescent="0.15">
      <c r="A280" s="69">
        <f>IFERROR(IF(AND($N280="○", TRIM($P280)=""),1001,0),3)</f>
        <v>0</v>
      </c>
      <c r="B280" s="126"/>
      <c r="D280" s="126"/>
      <c r="E280" s="227"/>
      <c r="F280" s="227"/>
      <c r="G280" s="201">
        <v>6</v>
      </c>
      <c r="H280" s="202" t="s">
        <v>174</v>
      </c>
      <c r="I280" s="203"/>
      <c r="J280" s="203"/>
      <c r="K280" s="203"/>
      <c r="L280" s="203"/>
      <c r="M280" s="204"/>
      <c r="N280" s="4"/>
      <c r="O280" s="5"/>
      <c r="P280" s="36"/>
      <c r="Q280" s="37"/>
      <c r="R280" s="37"/>
      <c r="S280" s="37"/>
      <c r="T280" s="37"/>
      <c r="U280" s="37"/>
      <c r="V280" s="37"/>
      <c r="W280" s="37"/>
      <c r="X280" s="37"/>
      <c r="Y280" s="38"/>
      <c r="Z280" s="126"/>
    </row>
    <row r="281" spans="1:26" ht="19.899999999999999" customHeight="1" x14ac:dyDescent="0.15">
      <c r="A281" s="69">
        <f>IFERROR(IF(AND($N281="○", TRIM($P281)=""),1001,0),3)</f>
        <v>0</v>
      </c>
      <c r="B281" s="126"/>
      <c r="D281" s="126"/>
      <c r="E281" s="227"/>
      <c r="F281" s="227"/>
      <c r="G281" s="201">
        <v>7</v>
      </c>
      <c r="H281" s="202" t="s">
        <v>175</v>
      </c>
      <c r="I281" s="203"/>
      <c r="J281" s="203"/>
      <c r="K281" s="203"/>
      <c r="L281" s="203"/>
      <c r="M281" s="204"/>
      <c r="N281" s="4"/>
      <c r="O281" s="5"/>
      <c r="P281" s="36"/>
      <c r="Q281" s="37"/>
      <c r="R281" s="37"/>
      <c r="S281" s="37"/>
      <c r="T281" s="37"/>
      <c r="U281" s="37"/>
      <c r="V281" s="37"/>
      <c r="W281" s="37"/>
      <c r="X281" s="37"/>
      <c r="Y281" s="38"/>
      <c r="Z281" s="126"/>
    </row>
    <row r="282" spans="1:26" ht="19.899999999999999" customHeight="1" x14ac:dyDescent="0.15">
      <c r="A282" s="69">
        <f>IFERROR(IF(AND($N282="○", TRIM($P282)=""),1001,0),3)</f>
        <v>0</v>
      </c>
      <c r="B282" s="126"/>
      <c r="D282" s="126"/>
      <c r="E282" s="227"/>
      <c r="F282" s="227"/>
      <c r="G282" s="201">
        <v>8</v>
      </c>
      <c r="H282" s="202" t="s">
        <v>176</v>
      </c>
      <c r="I282" s="203"/>
      <c r="J282" s="203"/>
      <c r="K282" s="203"/>
      <c r="L282" s="203"/>
      <c r="M282" s="204"/>
      <c r="N282" s="4"/>
      <c r="O282" s="5"/>
      <c r="P282" s="36"/>
      <c r="Q282" s="37"/>
      <c r="R282" s="37"/>
      <c r="S282" s="37"/>
      <c r="T282" s="37"/>
      <c r="U282" s="37"/>
      <c r="V282" s="37"/>
      <c r="W282" s="37"/>
      <c r="X282" s="37"/>
      <c r="Y282" s="38"/>
      <c r="Z282" s="126"/>
    </row>
    <row r="283" spans="1:26" ht="19.899999999999999" customHeight="1" x14ac:dyDescent="0.15">
      <c r="A283" s="69">
        <f>IFERROR(IF(AND($N283="○", TRIM($P283)=""),1001,0),3)</f>
        <v>0</v>
      </c>
      <c r="B283" s="126"/>
      <c r="D283" s="126"/>
      <c r="E283" s="227"/>
      <c r="F283" s="227"/>
      <c r="G283" s="201">
        <v>9</v>
      </c>
      <c r="H283" s="202" t="s">
        <v>15</v>
      </c>
      <c r="I283" s="203"/>
      <c r="J283" s="203"/>
      <c r="K283" s="203"/>
      <c r="L283" s="203"/>
      <c r="M283" s="204"/>
      <c r="N283" s="4"/>
      <c r="O283" s="5"/>
      <c r="P283" s="36"/>
      <c r="Q283" s="37"/>
      <c r="R283" s="37"/>
      <c r="S283" s="37"/>
      <c r="T283" s="37"/>
      <c r="U283" s="37"/>
      <c r="V283" s="37"/>
      <c r="W283" s="37"/>
      <c r="X283" s="37"/>
      <c r="Y283" s="38"/>
      <c r="Z283" s="126"/>
    </row>
    <row r="284" spans="1:26" ht="19.899999999999999" customHeight="1" x14ac:dyDescent="0.15">
      <c r="A284" s="69">
        <f>IFERROR(IF(AND($N284="○", TRIM($P284)=""),1001,0),3)</f>
        <v>0</v>
      </c>
      <c r="B284" s="126"/>
      <c r="D284" s="126"/>
      <c r="E284" s="229"/>
      <c r="F284" s="229"/>
      <c r="G284" s="218">
        <v>99</v>
      </c>
      <c r="H284" s="202" t="s">
        <v>16</v>
      </c>
      <c r="I284" s="203"/>
      <c r="J284" s="203"/>
      <c r="K284" s="203"/>
      <c r="L284" s="203"/>
      <c r="M284" s="204"/>
      <c r="N284" s="4"/>
      <c r="O284" s="5"/>
      <c r="P284" s="36"/>
      <c r="Q284" s="37"/>
      <c r="R284" s="37"/>
      <c r="S284" s="37"/>
      <c r="T284" s="37"/>
      <c r="U284" s="37"/>
      <c r="V284" s="37"/>
      <c r="W284" s="37"/>
      <c r="X284" s="37"/>
      <c r="Y284" s="38"/>
      <c r="Z284" s="126"/>
    </row>
    <row r="285" spans="1:26" ht="19.899999999999999" customHeight="1" x14ac:dyDescent="0.15">
      <c r="A285" s="69">
        <f>IFERROR(IF(AND($N285="○", TRIM($P285)=""),1001,0),3)</f>
        <v>0</v>
      </c>
      <c r="B285" s="126"/>
      <c r="D285" s="126"/>
      <c r="E285" s="221" t="s">
        <v>99</v>
      </c>
      <c r="F285" s="230"/>
      <c r="G285" s="201">
        <v>1</v>
      </c>
      <c r="H285" s="202" t="s">
        <v>177</v>
      </c>
      <c r="I285" s="203"/>
      <c r="J285" s="203"/>
      <c r="K285" s="203"/>
      <c r="L285" s="203"/>
      <c r="M285" s="204"/>
      <c r="N285" s="4"/>
      <c r="O285" s="5"/>
      <c r="P285" s="36"/>
      <c r="Q285" s="37"/>
      <c r="R285" s="37"/>
      <c r="S285" s="37"/>
      <c r="T285" s="37"/>
      <c r="U285" s="37"/>
      <c r="V285" s="37"/>
      <c r="W285" s="37"/>
      <c r="X285" s="37"/>
      <c r="Y285" s="38"/>
      <c r="Z285" s="126"/>
    </row>
    <row r="286" spans="1:26" ht="19.899999999999999" customHeight="1" x14ac:dyDescent="0.15">
      <c r="A286" s="69">
        <f>IFERROR(IF(AND($N286="○", TRIM($P286)=""),1001,0),3)</f>
        <v>0</v>
      </c>
      <c r="B286" s="126"/>
      <c r="D286" s="126"/>
      <c r="E286" s="223"/>
      <c r="F286" s="231"/>
      <c r="G286" s="201">
        <v>2</v>
      </c>
      <c r="H286" s="202" t="s">
        <v>178</v>
      </c>
      <c r="I286" s="203"/>
      <c r="J286" s="203"/>
      <c r="K286" s="203"/>
      <c r="L286" s="203"/>
      <c r="M286" s="204"/>
      <c r="N286" s="4"/>
      <c r="O286" s="5"/>
      <c r="P286" s="36"/>
      <c r="Q286" s="37"/>
      <c r="R286" s="37"/>
      <c r="S286" s="37"/>
      <c r="T286" s="37"/>
      <c r="U286" s="37"/>
      <c r="V286" s="37"/>
      <c r="W286" s="37"/>
      <c r="X286" s="37"/>
      <c r="Y286" s="38"/>
      <c r="Z286" s="126"/>
    </row>
    <row r="287" spans="1:26" ht="19.899999999999999" customHeight="1" x14ac:dyDescent="0.15">
      <c r="A287" s="69">
        <f>IFERROR(IF(AND($N287="○", TRIM($P287)=""),1001,0),3)</f>
        <v>0</v>
      </c>
      <c r="B287" s="126"/>
      <c r="D287" s="126"/>
      <c r="E287" s="223"/>
      <c r="F287" s="231"/>
      <c r="G287" s="201">
        <v>3</v>
      </c>
      <c r="H287" s="202" t="s">
        <v>179</v>
      </c>
      <c r="I287" s="203"/>
      <c r="J287" s="203"/>
      <c r="K287" s="203"/>
      <c r="L287" s="203"/>
      <c r="M287" s="204"/>
      <c r="N287" s="4"/>
      <c r="O287" s="5"/>
      <c r="P287" s="36"/>
      <c r="Q287" s="37"/>
      <c r="R287" s="37"/>
      <c r="S287" s="37"/>
      <c r="T287" s="37"/>
      <c r="U287" s="37"/>
      <c r="V287" s="37"/>
      <c r="W287" s="37"/>
      <c r="X287" s="37"/>
      <c r="Y287" s="38"/>
      <c r="Z287" s="126"/>
    </row>
    <row r="288" spans="1:26" ht="19.899999999999999" customHeight="1" x14ac:dyDescent="0.15">
      <c r="A288" s="69">
        <f>IFERROR(IF(AND($N288="○", TRIM($P288)=""),1001,0),3)</f>
        <v>0</v>
      </c>
      <c r="B288" s="126"/>
      <c r="D288" s="126"/>
      <c r="E288" s="223"/>
      <c r="F288" s="231"/>
      <c r="G288" s="201">
        <v>4</v>
      </c>
      <c r="H288" s="202" t="s">
        <v>180</v>
      </c>
      <c r="I288" s="203"/>
      <c r="J288" s="203"/>
      <c r="K288" s="203"/>
      <c r="L288" s="203"/>
      <c r="M288" s="204"/>
      <c r="N288" s="4"/>
      <c r="O288" s="5"/>
      <c r="P288" s="36"/>
      <c r="Q288" s="37"/>
      <c r="R288" s="37"/>
      <c r="S288" s="37"/>
      <c r="T288" s="37"/>
      <c r="U288" s="37"/>
      <c r="V288" s="37"/>
      <c r="W288" s="37"/>
      <c r="X288" s="37"/>
      <c r="Y288" s="38"/>
      <c r="Z288" s="126"/>
    </row>
    <row r="289" spans="1:26" ht="19.899999999999999" customHeight="1" x14ac:dyDescent="0.15">
      <c r="A289" s="69">
        <f>IFERROR(IF(AND($N289="○", TRIM($P289)=""),1001,0),3)</f>
        <v>0</v>
      </c>
      <c r="B289" s="126"/>
      <c r="D289" s="126"/>
      <c r="E289" s="223"/>
      <c r="F289" s="231"/>
      <c r="G289" s="201">
        <v>5</v>
      </c>
      <c r="H289" s="202" t="s">
        <v>181</v>
      </c>
      <c r="I289" s="203"/>
      <c r="J289" s="203"/>
      <c r="K289" s="203"/>
      <c r="L289" s="203"/>
      <c r="M289" s="204"/>
      <c r="N289" s="4"/>
      <c r="O289" s="5"/>
      <c r="P289" s="36"/>
      <c r="Q289" s="37"/>
      <c r="R289" s="37"/>
      <c r="S289" s="37"/>
      <c r="T289" s="37"/>
      <c r="U289" s="37"/>
      <c r="V289" s="37"/>
      <c r="W289" s="37"/>
      <c r="X289" s="37"/>
      <c r="Y289" s="38"/>
      <c r="Z289" s="126"/>
    </row>
    <row r="290" spans="1:26" ht="19.899999999999999" customHeight="1" x14ac:dyDescent="0.15">
      <c r="A290" s="69">
        <f>IFERROR(IF(AND($N290="○", TRIM($P290)=""),1001,0),3)</f>
        <v>0</v>
      </c>
      <c r="B290" s="126"/>
      <c r="D290" s="126"/>
      <c r="E290" s="225"/>
      <c r="F290" s="232"/>
      <c r="G290" s="201">
        <v>99</v>
      </c>
      <c r="H290" s="202" t="s">
        <v>16</v>
      </c>
      <c r="I290" s="203"/>
      <c r="J290" s="203"/>
      <c r="K290" s="203"/>
      <c r="L290" s="203"/>
      <c r="M290" s="204"/>
      <c r="N290" s="4"/>
      <c r="O290" s="5"/>
      <c r="P290" s="36"/>
      <c r="Q290" s="37"/>
      <c r="R290" s="37"/>
      <c r="S290" s="37"/>
      <c r="T290" s="37"/>
      <c r="U290" s="37"/>
      <c r="V290" s="37"/>
      <c r="W290" s="37"/>
      <c r="X290" s="37"/>
      <c r="Y290" s="38"/>
      <c r="Z290" s="126"/>
    </row>
    <row r="291" spans="1:26" ht="19.899999999999999" customHeight="1" x14ac:dyDescent="0.15">
      <c r="A291" s="69">
        <f>IFERROR(IF(AND($N291="○", TRIM($P291)=""),1001,0),3)</f>
        <v>0</v>
      </c>
      <c r="B291" s="126"/>
      <c r="D291" s="126"/>
      <c r="E291" s="221" t="s">
        <v>100</v>
      </c>
      <c r="F291" s="230"/>
      <c r="G291" s="201">
        <v>1</v>
      </c>
      <c r="H291" s="202" t="s">
        <v>182</v>
      </c>
      <c r="I291" s="203"/>
      <c r="J291" s="203"/>
      <c r="K291" s="203"/>
      <c r="L291" s="203"/>
      <c r="M291" s="204"/>
      <c r="N291" s="4"/>
      <c r="O291" s="5"/>
      <c r="P291" s="36"/>
      <c r="Q291" s="37"/>
      <c r="R291" s="37"/>
      <c r="S291" s="37"/>
      <c r="T291" s="37"/>
      <c r="U291" s="37"/>
      <c r="V291" s="37"/>
      <c r="W291" s="37"/>
      <c r="X291" s="37"/>
      <c r="Y291" s="38"/>
      <c r="Z291" s="126"/>
    </row>
    <row r="292" spans="1:26" ht="19.899999999999999" customHeight="1" x14ac:dyDescent="0.15">
      <c r="A292" s="69">
        <f>IFERROR(IF(AND($N292="○", TRIM($P292)=""),1001,0),3)</f>
        <v>0</v>
      </c>
      <c r="B292" s="126"/>
      <c r="D292" s="126"/>
      <c r="E292" s="223"/>
      <c r="F292" s="231"/>
      <c r="G292" s="201">
        <v>2</v>
      </c>
      <c r="H292" s="202" t="s">
        <v>183</v>
      </c>
      <c r="I292" s="203"/>
      <c r="J292" s="203"/>
      <c r="K292" s="203"/>
      <c r="L292" s="203"/>
      <c r="M292" s="204"/>
      <c r="N292" s="4"/>
      <c r="O292" s="5"/>
      <c r="P292" s="36"/>
      <c r="Q292" s="37"/>
      <c r="R292" s="37"/>
      <c r="S292" s="37"/>
      <c r="T292" s="37"/>
      <c r="U292" s="37"/>
      <c r="V292" s="37"/>
      <c r="W292" s="37"/>
      <c r="X292" s="37"/>
      <c r="Y292" s="38"/>
      <c r="Z292" s="126"/>
    </row>
    <row r="293" spans="1:26" ht="19.899999999999999" customHeight="1" x14ac:dyDescent="0.15">
      <c r="A293" s="69">
        <f>IFERROR(IF(AND($N293="○", TRIM($P293)=""),1001,0),3)</f>
        <v>0</v>
      </c>
      <c r="B293" s="126"/>
      <c r="D293" s="126"/>
      <c r="E293" s="225"/>
      <c r="F293" s="232"/>
      <c r="G293" s="201">
        <v>99</v>
      </c>
      <c r="H293" s="202" t="s">
        <v>16</v>
      </c>
      <c r="I293" s="203"/>
      <c r="J293" s="203"/>
      <c r="K293" s="203"/>
      <c r="L293" s="203"/>
      <c r="M293" s="204"/>
      <c r="N293" s="4"/>
      <c r="O293" s="5"/>
      <c r="P293" s="36"/>
      <c r="Q293" s="37"/>
      <c r="R293" s="37"/>
      <c r="S293" s="37"/>
      <c r="T293" s="37"/>
      <c r="U293" s="37"/>
      <c r="V293" s="37"/>
      <c r="W293" s="37"/>
      <c r="X293" s="37"/>
      <c r="Y293" s="38"/>
      <c r="Z293" s="126"/>
    </row>
    <row r="294" spans="1:26" ht="19.899999999999999" customHeight="1" x14ac:dyDescent="0.15">
      <c r="A294" s="69">
        <f>IFERROR(IF(AND($N294="○", TRIM($P294)=""),1001,0),3)</f>
        <v>0</v>
      </c>
      <c r="B294" s="126"/>
      <c r="D294" s="126"/>
      <c r="E294" s="214" t="s">
        <v>101</v>
      </c>
      <c r="F294" s="215"/>
      <c r="G294" s="201">
        <v>1</v>
      </c>
      <c r="H294" s="202" t="s">
        <v>184</v>
      </c>
      <c r="I294" s="203"/>
      <c r="J294" s="203"/>
      <c r="K294" s="203"/>
      <c r="L294" s="203"/>
      <c r="M294" s="204"/>
      <c r="N294" s="4"/>
      <c r="O294" s="5"/>
      <c r="P294" s="36"/>
      <c r="Q294" s="37"/>
      <c r="R294" s="37"/>
      <c r="S294" s="37"/>
      <c r="T294" s="37"/>
      <c r="U294" s="37"/>
      <c r="V294" s="37"/>
      <c r="W294" s="37"/>
      <c r="X294" s="37"/>
      <c r="Y294" s="38"/>
      <c r="Z294" s="126"/>
    </row>
    <row r="295" spans="1:26" ht="19.899999999999999" customHeight="1" x14ac:dyDescent="0.15">
      <c r="A295" s="69">
        <f>IFERROR(IF(AND($N295="○", TRIM($P295)=""),1001,0),3)</f>
        <v>0</v>
      </c>
      <c r="B295" s="126"/>
      <c r="D295" s="126"/>
      <c r="E295" s="216"/>
      <c r="F295" s="217"/>
      <c r="G295" s="201">
        <v>2</v>
      </c>
      <c r="H295" s="202" t="s">
        <v>185</v>
      </c>
      <c r="I295" s="203"/>
      <c r="J295" s="203"/>
      <c r="K295" s="203"/>
      <c r="L295" s="203"/>
      <c r="M295" s="204"/>
      <c r="N295" s="4"/>
      <c r="O295" s="5"/>
      <c r="P295" s="36"/>
      <c r="Q295" s="37"/>
      <c r="R295" s="37"/>
      <c r="S295" s="37"/>
      <c r="T295" s="37"/>
      <c r="U295" s="37"/>
      <c r="V295" s="37"/>
      <c r="W295" s="37"/>
      <c r="X295" s="37"/>
      <c r="Y295" s="38"/>
      <c r="Z295" s="126"/>
    </row>
    <row r="296" spans="1:26" ht="19.899999999999999" customHeight="1" x14ac:dyDescent="0.15">
      <c r="A296" s="69">
        <f>IFERROR(IF(AND($N296="○", TRIM($P296)=""),1001,0),3)</f>
        <v>0</v>
      </c>
      <c r="B296" s="126"/>
      <c r="D296" s="126"/>
      <c r="E296" s="219"/>
      <c r="F296" s="220"/>
      <c r="G296" s="201">
        <v>99</v>
      </c>
      <c r="H296" s="202" t="s">
        <v>16</v>
      </c>
      <c r="I296" s="203"/>
      <c r="J296" s="203"/>
      <c r="K296" s="203"/>
      <c r="L296" s="203"/>
      <c r="M296" s="204"/>
      <c r="N296" s="4"/>
      <c r="O296" s="5"/>
      <c r="P296" s="36"/>
      <c r="Q296" s="37"/>
      <c r="R296" s="37"/>
      <c r="S296" s="37"/>
      <c r="T296" s="37"/>
      <c r="U296" s="37"/>
      <c r="V296" s="37"/>
      <c r="W296" s="37"/>
      <c r="X296" s="37"/>
      <c r="Y296" s="38"/>
      <c r="Z296" s="126"/>
    </row>
    <row r="297" spans="1:26" ht="19.899999999999999" customHeight="1" x14ac:dyDescent="0.15">
      <c r="A297" s="69">
        <f>IFERROR(IF(AND($N297="○", TRIM($P297)=""),1001,0),3)</f>
        <v>0</v>
      </c>
      <c r="B297" s="126"/>
      <c r="D297" s="126"/>
      <c r="E297" s="229" t="s">
        <v>102</v>
      </c>
      <c r="F297" s="229"/>
      <c r="G297" s="201">
        <v>1</v>
      </c>
      <c r="H297" s="202" t="s">
        <v>186</v>
      </c>
      <c r="I297" s="203"/>
      <c r="J297" s="203"/>
      <c r="K297" s="203"/>
      <c r="L297" s="203"/>
      <c r="M297" s="204"/>
      <c r="N297" s="4"/>
      <c r="O297" s="5"/>
      <c r="P297" s="36"/>
      <c r="Q297" s="37"/>
      <c r="R297" s="37"/>
      <c r="S297" s="37"/>
      <c r="T297" s="37"/>
      <c r="U297" s="37"/>
      <c r="V297" s="37"/>
      <c r="W297" s="37"/>
      <c r="X297" s="37"/>
      <c r="Y297" s="38"/>
      <c r="Z297" s="126"/>
    </row>
    <row r="298" spans="1:26" ht="19.899999999999999" customHeight="1" x14ac:dyDescent="0.15">
      <c r="A298" s="69">
        <f>IFERROR(IF(AND($N298="○", TRIM($P298)=""),1001,0),3)</f>
        <v>0</v>
      </c>
      <c r="B298" s="126"/>
      <c r="D298" s="126"/>
      <c r="E298" s="229"/>
      <c r="F298" s="229"/>
      <c r="G298" s="201">
        <v>2</v>
      </c>
      <c r="H298" s="202" t="s">
        <v>187</v>
      </c>
      <c r="I298" s="203"/>
      <c r="J298" s="203"/>
      <c r="K298" s="203"/>
      <c r="L298" s="203"/>
      <c r="M298" s="204"/>
      <c r="N298" s="4"/>
      <c r="O298" s="5"/>
      <c r="P298" s="36"/>
      <c r="Q298" s="37"/>
      <c r="R298" s="37"/>
      <c r="S298" s="37"/>
      <c r="T298" s="37"/>
      <c r="U298" s="37"/>
      <c r="V298" s="37"/>
      <c r="W298" s="37"/>
      <c r="X298" s="37"/>
      <c r="Y298" s="38"/>
      <c r="Z298" s="126"/>
    </row>
    <row r="299" spans="1:26" ht="19.899999999999999" customHeight="1" x14ac:dyDescent="0.15">
      <c r="A299" s="69">
        <f>IFERROR(IF(AND($N299="○", TRIM($P299)=""),1001,0),3)</f>
        <v>0</v>
      </c>
      <c r="B299" s="126"/>
      <c r="D299" s="126"/>
      <c r="E299" s="229"/>
      <c r="F299" s="229"/>
      <c r="G299" s="201">
        <v>3</v>
      </c>
      <c r="H299" s="202" t="s">
        <v>188</v>
      </c>
      <c r="I299" s="203"/>
      <c r="J299" s="203"/>
      <c r="K299" s="203"/>
      <c r="L299" s="203"/>
      <c r="M299" s="204"/>
      <c r="N299" s="4"/>
      <c r="O299" s="5"/>
      <c r="P299" s="36"/>
      <c r="Q299" s="37"/>
      <c r="R299" s="37"/>
      <c r="S299" s="37"/>
      <c r="T299" s="37"/>
      <c r="U299" s="37"/>
      <c r="V299" s="37"/>
      <c r="W299" s="37"/>
      <c r="X299" s="37"/>
      <c r="Y299" s="38"/>
      <c r="Z299" s="126"/>
    </row>
    <row r="300" spans="1:26" ht="19.899999999999999" customHeight="1" x14ac:dyDescent="0.15">
      <c r="A300" s="69">
        <f>IFERROR(IF(AND($N300="○", TRIM($P300)=""),1001,0),3)</f>
        <v>0</v>
      </c>
      <c r="B300" s="126"/>
      <c r="D300" s="126"/>
      <c r="E300" s="229"/>
      <c r="F300" s="229"/>
      <c r="G300" s="201">
        <v>99</v>
      </c>
      <c r="H300" s="202" t="s">
        <v>16</v>
      </c>
      <c r="I300" s="203"/>
      <c r="J300" s="203"/>
      <c r="K300" s="203"/>
      <c r="L300" s="203"/>
      <c r="M300" s="204"/>
      <c r="N300" s="4"/>
      <c r="O300" s="5"/>
      <c r="P300" s="36"/>
      <c r="Q300" s="37"/>
      <c r="R300" s="37"/>
      <c r="S300" s="37"/>
      <c r="T300" s="37"/>
      <c r="U300" s="37"/>
      <c r="V300" s="37"/>
      <c r="W300" s="37"/>
      <c r="X300" s="37"/>
      <c r="Y300" s="38"/>
      <c r="Z300" s="126"/>
    </row>
    <row r="301" spans="1:26" ht="19.899999999999999" customHeight="1" x14ac:dyDescent="0.15">
      <c r="A301" s="69">
        <f>IFERROR(IF(AND($N301="○", TRIM($P301)=""),1001,0),3)</f>
        <v>0</v>
      </c>
      <c r="B301" s="126"/>
      <c r="D301" s="126"/>
      <c r="E301" s="214" t="s">
        <v>103</v>
      </c>
      <c r="F301" s="215"/>
      <c r="G301" s="201">
        <v>1</v>
      </c>
      <c r="H301" s="202" t="s">
        <v>189</v>
      </c>
      <c r="I301" s="203"/>
      <c r="J301" s="203"/>
      <c r="K301" s="203"/>
      <c r="L301" s="203"/>
      <c r="M301" s="204"/>
      <c r="N301" s="4"/>
      <c r="O301" s="5"/>
      <c r="P301" s="36"/>
      <c r="Q301" s="37"/>
      <c r="R301" s="37"/>
      <c r="S301" s="37"/>
      <c r="T301" s="37"/>
      <c r="U301" s="37"/>
      <c r="V301" s="37"/>
      <c r="W301" s="37"/>
      <c r="X301" s="37"/>
      <c r="Y301" s="38"/>
      <c r="Z301" s="126"/>
    </row>
    <row r="302" spans="1:26" ht="19.899999999999999" customHeight="1" x14ac:dyDescent="0.15">
      <c r="A302" s="69">
        <f>IFERROR(IF(AND($N302="○", TRIM($P302)=""),1001,0),3)</f>
        <v>0</v>
      </c>
      <c r="B302" s="126"/>
      <c r="D302" s="126"/>
      <c r="E302" s="216"/>
      <c r="F302" s="217"/>
      <c r="G302" s="201">
        <v>2</v>
      </c>
      <c r="H302" s="202" t="s">
        <v>190</v>
      </c>
      <c r="I302" s="203"/>
      <c r="J302" s="203"/>
      <c r="K302" s="203"/>
      <c r="L302" s="203"/>
      <c r="M302" s="204"/>
      <c r="N302" s="4"/>
      <c r="O302" s="5"/>
      <c r="P302" s="36"/>
      <c r="Q302" s="37"/>
      <c r="R302" s="37"/>
      <c r="S302" s="37"/>
      <c r="T302" s="37"/>
      <c r="U302" s="37"/>
      <c r="V302" s="37"/>
      <c r="W302" s="37"/>
      <c r="X302" s="37"/>
      <c r="Y302" s="38"/>
      <c r="Z302" s="126"/>
    </row>
    <row r="303" spans="1:26" ht="19.899999999999999" customHeight="1" x14ac:dyDescent="0.15">
      <c r="A303" s="69">
        <f>IFERROR(IF(AND($N303="○", TRIM($P303)=""),1001,0),3)</f>
        <v>0</v>
      </c>
      <c r="B303" s="126"/>
      <c r="D303" s="126"/>
      <c r="E303" s="216"/>
      <c r="F303" s="217"/>
      <c r="G303" s="201">
        <v>3</v>
      </c>
      <c r="H303" s="202" t="s">
        <v>191</v>
      </c>
      <c r="I303" s="203"/>
      <c r="J303" s="203"/>
      <c r="K303" s="203"/>
      <c r="L303" s="203"/>
      <c r="M303" s="204"/>
      <c r="N303" s="4"/>
      <c r="O303" s="5"/>
      <c r="P303" s="36"/>
      <c r="Q303" s="37"/>
      <c r="R303" s="37"/>
      <c r="S303" s="37"/>
      <c r="T303" s="37"/>
      <c r="U303" s="37"/>
      <c r="V303" s="37"/>
      <c r="W303" s="37"/>
      <c r="X303" s="37"/>
      <c r="Y303" s="38"/>
      <c r="Z303" s="126"/>
    </row>
    <row r="304" spans="1:26" ht="19.899999999999999" customHeight="1" x14ac:dyDescent="0.15">
      <c r="A304" s="69">
        <f>IFERROR(IF(AND($N304="○", TRIM($P304)=""),1001,0),3)</f>
        <v>0</v>
      </c>
      <c r="B304" s="126"/>
      <c r="D304" s="126"/>
      <c r="E304" s="216"/>
      <c r="F304" s="217"/>
      <c r="G304" s="201">
        <v>4</v>
      </c>
      <c r="H304" s="202" t="s">
        <v>192</v>
      </c>
      <c r="I304" s="203"/>
      <c r="J304" s="203"/>
      <c r="K304" s="203"/>
      <c r="L304" s="203"/>
      <c r="M304" s="204"/>
      <c r="N304" s="4"/>
      <c r="O304" s="5"/>
      <c r="P304" s="36"/>
      <c r="Q304" s="37"/>
      <c r="R304" s="37"/>
      <c r="S304" s="37"/>
      <c r="T304" s="37"/>
      <c r="U304" s="37"/>
      <c r="V304" s="37"/>
      <c r="W304" s="37"/>
      <c r="X304" s="37"/>
      <c r="Y304" s="38"/>
      <c r="Z304" s="126"/>
    </row>
    <row r="305" spans="1:26" ht="19.899999999999999" customHeight="1" x14ac:dyDescent="0.15">
      <c r="A305" s="69">
        <f>IFERROR(IF(AND($N305="○", TRIM($P305)=""),1001,0),3)</f>
        <v>0</v>
      </c>
      <c r="B305" s="126"/>
      <c r="D305" s="126"/>
      <c r="E305" s="216"/>
      <c r="F305" s="217"/>
      <c r="G305" s="201">
        <v>5</v>
      </c>
      <c r="H305" s="202" t="s">
        <v>193</v>
      </c>
      <c r="I305" s="203"/>
      <c r="J305" s="203"/>
      <c r="K305" s="203"/>
      <c r="L305" s="203"/>
      <c r="M305" s="204"/>
      <c r="N305" s="4"/>
      <c r="O305" s="5"/>
      <c r="P305" s="36"/>
      <c r="Q305" s="37"/>
      <c r="R305" s="37"/>
      <c r="S305" s="37"/>
      <c r="T305" s="37"/>
      <c r="U305" s="37"/>
      <c r="V305" s="37"/>
      <c r="W305" s="37"/>
      <c r="X305" s="37"/>
      <c r="Y305" s="38"/>
      <c r="Z305" s="126"/>
    </row>
    <row r="306" spans="1:26" ht="19.899999999999999" customHeight="1" x14ac:dyDescent="0.15">
      <c r="A306" s="69">
        <f>IFERROR(IF(AND($N306="○", TRIM($P306)=""),1001,0),3)</f>
        <v>0</v>
      </c>
      <c r="B306" s="126"/>
      <c r="D306" s="126"/>
      <c r="E306" s="216"/>
      <c r="F306" s="217"/>
      <c r="G306" s="201">
        <v>6</v>
      </c>
      <c r="H306" s="202" t="s">
        <v>194</v>
      </c>
      <c r="I306" s="203"/>
      <c r="J306" s="203"/>
      <c r="K306" s="203"/>
      <c r="L306" s="203"/>
      <c r="M306" s="204"/>
      <c r="N306" s="4"/>
      <c r="O306" s="5"/>
      <c r="P306" s="36"/>
      <c r="Q306" s="37"/>
      <c r="R306" s="37"/>
      <c r="S306" s="37"/>
      <c r="T306" s="37"/>
      <c r="U306" s="37"/>
      <c r="V306" s="37"/>
      <c r="W306" s="37"/>
      <c r="X306" s="37"/>
      <c r="Y306" s="38"/>
      <c r="Z306" s="126"/>
    </row>
    <row r="307" spans="1:26" ht="19.899999999999999" customHeight="1" x14ac:dyDescent="0.15">
      <c r="A307" s="69">
        <f>IFERROR(IF(AND($N307="○", TRIM($P307)=""),1001,0),3)</f>
        <v>0</v>
      </c>
      <c r="B307" s="126"/>
      <c r="D307" s="126"/>
      <c r="E307" s="216"/>
      <c r="F307" s="217"/>
      <c r="G307" s="201">
        <v>7</v>
      </c>
      <c r="H307" s="202" t="s">
        <v>195</v>
      </c>
      <c r="I307" s="203"/>
      <c r="J307" s="203"/>
      <c r="K307" s="203"/>
      <c r="L307" s="203"/>
      <c r="M307" s="204"/>
      <c r="N307" s="4"/>
      <c r="O307" s="5"/>
      <c r="P307" s="36"/>
      <c r="Q307" s="37"/>
      <c r="R307" s="37"/>
      <c r="S307" s="37"/>
      <c r="T307" s="37"/>
      <c r="U307" s="37"/>
      <c r="V307" s="37"/>
      <c r="W307" s="37"/>
      <c r="X307" s="37"/>
      <c r="Y307" s="38"/>
      <c r="Z307" s="126"/>
    </row>
    <row r="308" spans="1:26" ht="19.899999999999999" customHeight="1" x14ac:dyDescent="0.15">
      <c r="A308" s="69">
        <f>IFERROR(IF(AND($N308="○", TRIM($P308)=""),1001,0),3)</f>
        <v>0</v>
      </c>
      <c r="B308" s="126"/>
      <c r="D308" s="126"/>
      <c r="E308" s="216"/>
      <c r="F308" s="217"/>
      <c r="G308" s="201">
        <v>8</v>
      </c>
      <c r="H308" s="202" t="s">
        <v>196</v>
      </c>
      <c r="I308" s="203"/>
      <c r="J308" s="203"/>
      <c r="K308" s="203"/>
      <c r="L308" s="203"/>
      <c r="M308" s="204"/>
      <c r="N308" s="4"/>
      <c r="O308" s="5"/>
      <c r="P308" s="36"/>
      <c r="Q308" s="37"/>
      <c r="R308" s="37"/>
      <c r="S308" s="37"/>
      <c r="T308" s="37"/>
      <c r="U308" s="37"/>
      <c r="V308" s="37"/>
      <c r="W308" s="37"/>
      <c r="X308" s="37"/>
      <c r="Y308" s="38"/>
      <c r="Z308" s="126"/>
    </row>
    <row r="309" spans="1:26" ht="19.899999999999999" customHeight="1" x14ac:dyDescent="0.15">
      <c r="A309" s="69">
        <f>IFERROR(IF(AND($N309="○", TRIM($P309)=""),1001,0),3)</f>
        <v>0</v>
      </c>
      <c r="B309" s="126"/>
      <c r="D309" s="126"/>
      <c r="E309" s="216"/>
      <c r="F309" s="217"/>
      <c r="G309" s="201">
        <v>9</v>
      </c>
      <c r="H309" s="202" t="s">
        <v>197</v>
      </c>
      <c r="I309" s="203"/>
      <c r="J309" s="203"/>
      <c r="K309" s="203"/>
      <c r="L309" s="203"/>
      <c r="M309" s="204"/>
      <c r="N309" s="4"/>
      <c r="O309" s="5"/>
      <c r="P309" s="36"/>
      <c r="Q309" s="37"/>
      <c r="R309" s="37"/>
      <c r="S309" s="37"/>
      <c r="T309" s="37"/>
      <c r="U309" s="37"/>
      <c r="V309" s="37"/>
      <c r="W309" s="37"/>
      <c r="X309" s="37"/>
      <c r="Y309" s="38"/>
      <c r="Z309" s="126"/>
    </row>
    <row r="310" spans="1:26" ht="19.899999999999999" customHeight="1" x14ac:dyDescent="0.15">
      <c r="A310" s="69">
        <f>IFERROR(IF(AND($N310="○", TRIM($P310)=""),1001,0),3)</f>
        <v>0</v>
      </c>
      <c r="B310" s="126"/>
      <c r="D310" s="126"/>
      <c r="E310" s="216"/>
      <c r="F310" s="217"/>
      <c r="G310" s="201">
        <v>10</v>
      </c>
      <c r="H310" s="202" t="s">
        <v>198</v>
      </c>
      <c r="I310" s="203"/>
      <c r="J310" s="203"/>
      <c r="K310" s="203"/>
      <c r="L310" s="203"/>
      <c r="M310" s="204"/>
      <c r="N310" s="4"/>
      <c r="O310" s="5"/>
      <c r="P310" s="36"/>
      <c r="Q310" s="37"/>
      <c r="R310" s="37"/>
      <c r="S310" s="37"/>
      <c r="T310" s="37"/>
      <c r="U310" s="37"/>
      <c r="V310" s="37"/>
      <c r="W310" s="37"/>
      <c r="X310" s="37"/>
      <c r="Y310" s="38"/>
      <c r="Z310" s="126"/>
    </row>
    <row r="311" spans="1:26" ht="19.899999999999999" customHeight="1" x14ac:dyDescent="0.15">
      <c r="A311" s="69">
        <f>IFERROR(IF(AND($N311="○", TRIM($P311)=""),1001,0),3)</f>
        <v>0</v>
      </c>
      <c r="B311" s="126"/>
      <c r="D311" s="126"/>
      <c r="E311" s="216"/>
      <c r="F311" s="217"/>
      <c r="G311" s="201">
        <v>99</v>
      </c>
      <c r="H311" s="202" t="s">
        <v>16</v>
      </c>
      <c r="I311" s="203"/>
      <c r="J311" s="203"/>
      <c r="K311" s="203"/>
      <c r="L311" s="203"/>
      <c r="M311" s="204"/>
      <c r="N311" s="4"/>
      <c r="O311" s="5"/>
      <c r="P311" s="36"/>
      <c r="Q311" s="37"/>
      <c r="R311" s="37"/>
      <c r="S311" s="37"/>
      <c r="T311" s="37"/>
      <c r="U311" s="37"/>
      <c r="V311" s="37"/>
      <c r="W311" s="37"/>
      <c r="X311" s="37"/>
      <c r="Y311" s="38"/>
      <c r="Z311" s="126"/>
    </row>
    <row r="312" spans="1:26" ht="19.899999999999999" customHeight="1" x14ac:dyDescent="0.15">
      <c r="A312" s="69">
        <f>IFERROR(IF(AND($N312="○", TRIM($P312)=""),1001,0),3)</f>
        <v>0</v>
      </c>
      <c r="B312" s="126"/>
      <c r="D312" s="126"/>
      <c r="E312" s="214" t="s">
        <v>104</v>
      </c>
      <c r="F312" s="215"/>
      <c r="G312" s="201">
        <v>1</v>
      </c>
      <c r="H312" s="202" t="s">
        <v>199</v>
      </c>
      <c r="I312" s="203"/>
      <c r="J312" s="203"/>
      <c r="K312" s="203"/>
      <c r="L312" s="203"/>
      <c r="M312" s="204"/>
      <c r="N312" s="4"/>
      <c r="O312" s="5"/>
      <c r="P312" s="36"/>
      <c r="Q312" s="37"/>
      <c r="R312" s="37"/>
      <c r="S312" s="37"/>
      <c r="T312" s="37"/>
      <c r="U312" s="37"/>
      <c r="V312" s="37"/>
      <c r="W312" s="37"/>
      <c r="X312" s="37"/>
      <c r="Y312" s="38"/>
      <c r="Z312" s="126"/>
    </row>
    <row r="313" spans="1:26" ht="19.899999999999999" customHeight="1" x14ac:dyDescent="0.15">
      <c r="A313" s="69">
        <f>IFERROR(IF(AND($N313="○", TRIM($P313)=""),1001,0),3)</f>
        <v>0</v>
      </c>
      <c r="B313" s="126"/>
      <c r="D313" s="126"/>
      <c r="E313" s="216"/>
      <c r="F313" s="217"/>
      <c r="G313" s="201">
        <v>2</v>
      </c>
      <c r="H313" s="202" t="s">
        <v>200</v>
      </c>
      <c r="I313" s="203"/>
      <c r="J313" s="203"/>
      <c r="K313" s="203"/>
      <c r="L313" s="203"/>
      <c r="M313" s="204"/>
      <c r="N313" s="4"/>
      <c r="O313" s="5"/>
      <c r="P313" s="36"/>
      <c r="Q313" s="37"/>
      <c r="R313" s="37"/>
      <c r="S313" s="37"/>
      <c r="T313" s="37"/>
      <c r="U313" s="37"/>
      <c r="V313" s="37"/>
      <c r="W313" s="37"/>
      <c r="X313" s="37"/>
      <c r="Y313" s="38"/>
      <c r="Z313" s="126"/>
    </row>
    <row r="314" spans="1:26" ht="19.899999999999999" customHeight="1" x14ac:dyDescent="0.15">
      <c r="A314" s="69">
        <f>IFERROR(IF(AND($N314="○", TRIM($P314)=""),1001,0),3)</f>
        <v>0</v>
      </c>
      <c r="B314" s="126"/>
      <c r="D314" s="126"/>
      <c r="E314" s="216"/>
      <c r="F314" s="217"/>
      <c r="G314" s="201">
        <v>3</v>
      </c>
      <c r="H314" s="202" t="s">
        <v>201</v>
      </c>
      <c r="I314" s="203"/>
      <c r="J314" s="203"/>
      <c r="K314" s="203"/>
      <c r="L314" s="203"/>
      <c r="M314" s="204"/>
      <c r="N314" s="4"/>
      <c r="O314" s="5"/>
      <c r="P314" s="36"/>
      <c r="Q314" s="37"/>
      <c r="R314" s="37"/>
      <c r="S314" s="37"/>
      <c r="T314" s="37"/>
      <c r="U314" s="37"/>
      <c r="V314" s="37"/>
      <c r="W314" s="37"/>
      <c r="X314" s="37"/>
      <c r="Y314" s="38"/>
      <c r="Z314" s="126"/>
    </row>
    <row r="315" spans="1:26" ht="19.899999999999999" customHeight="1" x14ac:dyDescent="0.15">
      <c r="A315" s="69">
        <f>IFERROR(IF(AND($N315="○", TRIM($P315)=""),1001,0),3)</f>
        <v>0</v>
      </c>
      <c r="B315" s="126"/>
      <c r="D315" s="126"/>
      <c r="E315" s="216"/>
      <c r="F315" s="217"/>
      <c r="G315" s="201">
        <v>4</v>
      </c>
      <c r="H315" s="202" t="s">
        <v>202</v>
      </c>
      <c r="I315" s="203"/>
      <c r="J315" s="203"/>
      <c r="K315" s="203"/>
      <c r="L315" s="203"/>
      <c r="M315" s="204"/>
      <c r="N315" s="4"/>
      <c r="O315" s="5"/>
      <c r="P315" s="36"/>
      <c r="Q315" s="37"/>
      <c r="R315" s="37"/>
      <c r="S315" s="37"/>
      <c r="T315" s="37"/>
      <c r="U315" s="37"/>
      <c r="V315" s="37"/>
      <c r="W315" s="37"/>
      <c r="X315" s="37"/>
      <c r="Y315" s="38"/>
      <c r="Z315" s="126"/>
    </row>
    <row r="316" spans="1:26" ht="19.899999999999999" customHeight="1" x14ac:dyDescent="0.15">
      <c r="A316" s="69">
        <f>IFERROR(IF(AND($N316="○", TRIM($P316)=""),1001,0),3)</f>
        <v>0</v>
      </c>
      <c r="B316" s="126"/>
      <c r="D316" s="126"/>
      <c r="E316" s="216"/>
      <c r="F316" s="217"/>
      <c r="G316" s="201">
        <v>5</v>
      </c>
      <c r="H316" s="202" t="s">
        <v>203</v>
      </c>
      <c r="I316" s="203"/>
      <c r="J316" s="203"/>
      <c r="K316" s="203"/>
      <c r="L316" s="203"/>
      <c r="M316" s="204"/>
      <c r="N316" s="4"/>
      <c r="O316" s="5"/>
      <c r="P316" s="36"/>
      <c r="Q316" s="37"/>
      <c r="R316" s="37"/>
      <c r="S316" s="37"/>
      <c r="T316" s="37"/>
      <c r="U316" s="37"/>
      <c r="V316" s="37"/>
      <c r="W316" s="37"/>
      <c r="X316" s="37"/>
      <c r="Y316" s="38"/>
      <c r="Z316" s="126"/>
    </row>
    <row r="317" spans="1:26" ht="19.899999999999999" customHeight="1" x14ac:dyDescent="0.15">
      <c r="A317" s="69">
        <f>IFERROR(IF(AND($N317="○", TRIM($P317)=""),1001,0),3)</f>
        <v>0</v>
      </c>
      <c r="B317" s="126"/>
      <c r="D317" s="126"/>
      <c r="E317" s="216"/>
      <c r="F317" s="217"/>
      <c r="G317" s="201">
        <v>6</v>
      </c>
      <c r="H317" s="202" t="s">
        <v>204</v>
      </c>
      <c r="I317" s="203"/>
      <c r="J317" s="203"/>
      <c r="K317" s="203"/>
      <c r="L317" s="203"/>
      <c r="M317" s="204"/>
      <c r="N317" s="4"/>
      <c r="O317" s="5"/>
      <c r="P317" s="36"/>
      <c r="Q317" s="37"/>
      <c r="R317" s="37"/>
      <c r="S317" s="37"/>
      <c r="T317" s="37"/>
      <c r="U317" s="37"/>
      <c r="V317" s="37"/>
      <c r="W317" s="37"/>
      <c r="X317" s="37"/>
      <c r="Y317" s="38"/>
      <c r="Z317" s="126"/>
    </row>
    <row r="318" spans="1:26" ht="19.899999999999999" customHeight="1" x14ac:dyDescent="0.15">
      <c r="A318" s="69">
        <f>IFERROR(IF(AND($N318="○", TRIM($P318)=""),1001,0),3)</f>
        <v>0</v>
      </c>
      <c r="B318" s="126"/>
      <c r="D318" s="126"/>
      <c r="E318" s="219"/>
      <c r="F318" s="220"/>
      <c r="G318" s="201">
        <v>99</v>
      </c>
      <c r="H318" s="202" t="s">
        <v>16</v>
      </c>
      <c r="I318" s="203"/>
      <c r="J318" s="203"/>
      <c r="K318" s="203"/>
      <c r="L318" s="203"/>
      <c r="M318" s="204"/>
      <c r="N318" s="4"/>
      <c r="O318" s="5"/>
      <c r="P318" s="36"/>
      <c r="Q318" s="37"/>
      <c r="R318" s="37"/>
      <c r="S318" s="37"/>
      <c r="T318" s="37"/>
      <c r="U318" s="37"/>
      <c r="V318" s="37"/>
      <c r="W318" s="37"/>
      <c r="X318" s="37"/>
      <c r="Y318" s="38"/>
      <c r="Z318" s="126"/>
    </row>
    <row r="319" spans="1:26" ht="19.899999999999999" customHeight="1" x14ac:dyDescent="0.15">
      <c r="A319" s="69">
        <f>IFERROR(IF(AND($N319="○", TRIM($P319)=""),1001,0),3)</f>
        <v>0</v>
      </c>
      <c r="B319" s="126"/>
      <c r="D319" s="126"/>
      <c r="E319" s="224" t="s">
        <v>105</v>
      </c>
      <c r="F319" s="224"/>
      <c r="G319" s="201">
        <v>1</v>
      </c>
      <c r="H319" s="202" t="s">
        <v>205</v>
      </c>
      <c r="I319" s="203"/>
      <c r="J319" s="203"/>
      <c r="K319" s="203"/>
      <c r="L319" s="203"/>
      <c r="M319" s="204"/>
      <c r="N319" s="4"/>
      <c r="O319" s="5"/>
      <c r="P319" s="36"/>
      <c r="Q319" s="37"/>
      <c r="R319" s="37"/>
      <c r="S319" s="37"/>
      <c r="T319" s="37"/>
      <c r="U319" s="37"/>
      <c r="V319" s="37"/>
      <c r="W319" s="37"/>
      <c r="X319" s="37"/>
      <c r="Y319" s="38"/>
      <c r="Z319" s="126"/>
    </row>
    <row r="320" spans="1:26" ht="19.899999999999999" customHeight="1" x14ac:dyDescent="0.15">
      <c r="A320" s="69">
        <f>IFERROR(IF(AND($N320="○", TRIM($P320)=""),1001,0),3)</f>
        <v>0</v>
      </c>
      <c r="B320" s="126"/>
      <c r="D320" s="126"/>
      <c r="E320" s="224"/>
      <c r="F320" s="224"/>
      <c r="G320" s="201">
        <v>2</v>
      </c>
      <c r="H320" s="202" t="s">
        <v>206</v>
      </c>
      <c r="I320" s="203"/>
      <c r="J320" s="203"/>
      <c r="K320" s="203"/>
      <c r="L320" s="203"/>
      <c r="M320" s="204"/>
      <c r="N320" s="4"/>
      <c r="O320" s="5"/>
      <c r="P320" s="36"/>
      <c r="Q320" s="37"/>
      <c r="R320" s="37"/>
      <c r="S320" s="37"/>
      <c r="T320" s="37"/>
      <c r="U320" s="37"/>
      <c r="V320" s="37"/>
      <c r="W320" s="37"/>
      <c r="X320" s="37"/>
      <c r="Y320" s="38"/>
      <c r="Z320" s="126"/>
    </row>
    <row r="321" spans="1:26" ht="19.899999999999999" customHeight="1" x14ac:dyDescent="0.15">
      <c r="A321" s="69">
        <f>IFERROR(IF(AND($N321="○", TRIM($P321)=""),1001,0),3)</f>
        <v>0</v>
      </c>
      <c r="B321" s="126"/>
      <c r="D321" s="126"/>
      <c r="E321" s="224"/>
      <c r="F321" s="224"/>
      <c r="G321" s="201">
        <v>3</v>
      </c>
      <c r="H321" s="202" t="s">
        <v>207</v>
      </c>
      <c r="I321" s="203"/>
      <c r="J321" s="203"/>
      <c r="K321" s="203"/>
      <c r="L321" s="203"/>
      <c r="M321" s="204"/>
      <c r="N321" s="4"/>
      <c r="O321" s="5"/>
      <c r="P321" s="36"/>
      <c r="Q321" s="37"/>
      <c r="R321" s="37"/>
      <c r="S321" s="37"/>
      <c r="T321" s="37"/>
      <c r="U321" s="37"/>
      <c r="V321" s="37"/>
      <c r="W321" s="37"/>
      <c r="X321" s="37"/>
      <c r="Y321" s="38"/>
      <c r="Z321" s="126"/>
    </row>
    <row r="322" spans="1:26" ht="19.899999999999999" customHeight="1" x14ac:dyDescent="0.15">
      <c r="A322" s="69">
        <f>IFERROR(IF(AND($N322="○", TRIM($P322)=""),1001,0),3)</f>
        <v>0</v>
      </c>
      <c r="B322" s="126"/>
      <c r="D322" s="126"/>
      <c r="E322" s="224"/>
      <c r="F322" s="224"/>
      <c r="G322" s="201">
        <v>4</v>
      </c>
      <c r="H322" s="202" t="s">
        <v>208</v>
      </c>
      <c r="I322" s="203"/>
      <c r="J322" s="203"/>
      <c r="K322" s="203"/>
      <c r="L322" s="203"/>
      <c r="M322" s="204"/>
      <c r="N322" s="4"/>
      <c r="O322" s="5"/>
      <c r="P322" s="36"/>
      <c r="Q322" s="37"/>
      <c r="R322" s="37"/>
      <c r="S322" s="37"/>
      <c r="T322" s="37"/>
      <c r="U322" s="37"/>
      <c r="V322" s="37"/>
      <c r="W322" s="37"/>
      <c r="X322" s="37"/>
      <c r="Y322" s="38"/>
      <c r="Z322" s="126"/>
    </row>
    <row r="323" spans="1:26" ht="19.899999999999999" customHeight="1" x14ac:dyDescent="0.15">
      <c r="A323" s="69">
        <f>IFERROR(IF(AND($N323="○", TRIM($P323)=""),1001,0),3)</f>
        <v>0</v>
      </c>
      <c r="B323" s="126"/>
      <c r="D323" s="126"/>
      <c r="E323" s="224"/>
      <c r="F323" s="224"/>
      <c r="G323" s="201">
        <v>5</v>
      </c>
      <c r="H323" s="202" t="s">
        <v>209</v>
      </c>
      <c r="I323" s="203"/>
      <c r="J323" s="203"/>
      <c r="K323" s="203"/>
      <c r="L323" s="203"/>
      <c r="M323" s="204"/>
      <c r="N323" s="4"/>
      <c r="O323" s="5"/>
      <c r="P323" s="36"/>
      <c r="Q323" s="37"/>
      <c r="R323" s="37"/>
      <c r="S323" s="37"/>
      <c r="T323" s="37"/>
      <c r="U323" s="37"/>
      <c r="V323" s="37"/>
      <c r="W323" s="37"/>
      <c r="X323" s="37"/>
      <c r="Y323" s="38"/>
      <c r="Z323" s="126"/>
    </row>
    <row r="324" spans="1:26" ht="19.899999999999999" customHeight="1" x14ac:dyDescent="0.15">
      <c r="A324" s="69">
        <f>IFERROR(IF(AND($N324="○", TRIM($P324)=""),1001,0),3)</f>
        <v>0</v>
      </c>
      <c r="B324" s="126"/>
      <c r="D324" s="126"/>
      <c r="E324" s="224"/>
      <c r="F324" s="224"/>
      <c r="G324" s="201">
        <v>6</v>
      </c>
      <c r="H324" s="202" t="s">
        <v>210</v>
      </c>
      <c r="I324" s="203"/>
      <c r="J324" s="203"/>
      <c r="K324" s="203"/>
      <c r="L324" s="203"/>
      <c r="M324" s="204"/>
      <c r="N324" s="4"/>
      <c r="O324" s="5"/>
      <c r="P324" s="36"/>
      <c r="Q324" s="37"/>
      <c r="R324" s="37"/>
      <c r="S324" s="37"/>
      <c r="T324" s="37"/>
      <c r="U324" s="37"/>
      <c r="V324" s="37"/>
      <c r="W324" s="37"/>
      <c r="X324" s="37"/>
      <c r="Y324" s="38"/>
      <c r="Z324" s="126"/>
    </row>
    <row r="325" spans="1:26" ht="19.899999999999999" customHeight="1" x14ac:dyDescent="0.15">
      <c r="A325" s="69">
        <f>IFERROR(IF(AND($N325="○", TRIM($P325)=""),1001,0),3)</f>
        <v>0</v>
      </c>
      <c r="B325" s="126"/>
      <c r="D325" s="126"/>
      <c r="E325" s="224"/>
      <c r="F325" s="224"/>
      <c r="G325" s="201">
        <v>7</v>
      </c>
      <c r="H325" s="202" t="s">
        <v>211</v>
      </c>
      <c r="I325" s="203"/>
      <c r="J325" s="203"/>
      <c r="K325" s="203"/>
      <c r="L325" s="203"/>
      <c r="M325" s="204"/>
      <c r="N325" s="4"/>
      <c r="O325" s="5"/>
      <c r="P325" s="36"/>
      <c r="Q325" s="37"/>
      <c r="R325" s="37"/>
      <c r="S325" s="37"/>
      <c r="T325" s="37"/>
      <c r="U325" s="37"/>
      <c r="V325" s="37"/>
      <c r="W325" s="37"/>
      <c r="X325" s="37"/>
      <c r="Y325" s="38"/>
      <c r="Z325" s="126"/>
    </row>
    <row r="326" spans="1:26" ht="19.899999999999999" customHeight="1" x14ac:dyDescent="0.15">
      <c r="A326" s="69">
        <f>IFERROR(IF(AND($N326="○", TRIM($P326)=""),1001,0),3)</f>
        <v>0</v>
      </c>
      <c r="B326" s="126"/>
      <c r="D326" s="126"/>
      <c r="E326" s="224"/>
      <c r="F326" s="224"/>
      <c r="G326" s="201">
        <v>8</v>
      </c>
      <c r="H326" s="202" t="s">
        <v>212</v>
      </c>
      <c r="I326" s="203"/>
      <c r="J326" s="203"/>
      <c r="K326" s="203"/>
      <c r="L326" s="203"/>
      <c r="M326" s="204"/>
      <c r="N326" s="4"/>
      <c r="O326" s="5"/>
      <c r="P326" s="36"/>
      <c r="Q326" s="37"/>
      <c r="R326" s="37"/>
      <c r="S326" s="37"/>
      <c r="T326" s="37"/>
      <c r="U326" s="37"/>
      <c r="V326" s="37"/>
      <c r="W326" s="37"/>
      <c r="X326" s="37"/>
      <c r="Y326" s="38"/>
      <c r="Z326" s="126"/>
    </row>
    <row r="327" spans="1:26" ht="19.899999999999999" customHeight="1" x14ac:dyDescent="0.15">
      <c r="A327" s="69">
        <f>IFERROR(IF(AND($N327="○", TRIM($P327)=""),1001,0),3)</f>
        <v>0</v>
      </c>
      <c r="B327" s="126"/>
      <c r="D327" s="126"/>
      <c r="E327" s="224"/>
      <c r="F327" s="224"/>
      <c r="G327" s="201">
        <v>9</v>
      </c>
      <c r="H327" s="202" t="s">
        <v>213</v>
      </c>
      <c r="I327" s="203"/>
      <c r="J327" s="203"/>
      <c r="K327" s="203"/>
      <c r="L327" s="203"/>
      <c r="M327" s="204"/>
      <c r="N327" s="4"/>
      <c r="O327" s="5"/>
      <c r="P327" s="36"/>
      <c r="Q327" s="37"/>
      <c r="R327" s="37"/>
      <c r="S327" s="37"/>
      <c r="T327" s="37"/>
      <c r="U327" s="37"/>
      <c r="V327" s="37"/>
      <c r="W327" s="37"/>
      <c r="X327" s="37"/>
      <c r="Y327" s="38"/>
      <c r="Z327" s="126"/>
    </row>
    <row r="328" spans="1:26" ht="19.899999999999999" customHeight="1" x14ac:dyDescent="0.15">
      <c r="A328" s="69">
        <f>IFERROR(IF(AND($N328="○", TRIM($P328)=""),1001,0),3)</f>
        <v>0</v>
      </c>
      <c r="B328" s="126"/>
      <c r="D328" s="126"/>
      <c r="E328" s="224"/>
      <c r="F328" s="224"/>
      <c r="G328" s="201">
        <v>10</v>
      </c>
      <c r="H328" s="202" t="s">
        <v>214</v>
      </c>
      <c r="I328" s="203"/>
      <c r="J328" s="203"/>
      <c r="K328" s="203"/>
      <c r="L328" s="203"/>
      <c r="M328" s="204"/>
      <c r="N328" s="4"/>
      <c r="O328" s="5"/>
      <c r="P328" s="36"/>
      <c r="Q328" s="37"/>
      <c r="R328" s="37"/>
      <c r="S328" s="37"/>
      <c r="T328" s="37"/>
      <c r="U328" s="37"/>
      <c r="V328" s="37"/>
      <c r="W328" s="37"/>
      <c r="X328" s="37"/>
      <c r="Y328" s="38"/>
      <c r="Z328" s="126"/>
    </row>
    <row r="329" spans="1:26" ht="19.899999999999999" customHeight="1" x14ac:dyDescent="0.15">
      <c r="A329" s="69">
        <f>IFERROR(IF(AND($N329="○", TRIM($P329)=""),1001,0),3)</f>
        <v>0</v>
      </c>
      <c r="B329" s="126"/>
      <c r="D329" s="126"/>
      <c r="E329" s="224"/>
      <c r="F329" s="224"/>
      <c r="G329" s="201">
        <v>11</v>
      </c>
      <c r="H329" s="202" t="s">
        <v>215</v>
      </c>
      <c r="I329" s="203"/>
      <c r="J329" s="203"/>
      <c r="K329" s="203"/>
      <c r="L329" s="203"/>
      <c r="M329" s="204"/>
      <c r="N329" s="4"/>
      <c r="O329" s="5"/>
      <c r="P329" s="36"/>
      <c r="Q329" s="37"/>
      <c r="R329" s="37"/>
      <c r="S329" s="37"/>
      <c r="T329" s="37"/>
      <c r="U329" s="37"/>
      <c r="V329" s="37"/>
      <c r="W329" s="37"/>
      <c r="X329" s="37"/>
      <c r="Y329" s="38"/>
      <c r="Z329" s="126"/>
    </row>
    <row r="330" spans="1:26" ht="19.899999999999999" customHeight="1" x14ac:dyDescent="0.15">
      <c r="A330" s="69">
        <f>IFERROR(IF(AND($N330="○", TRIM($P330)=""),1001,0),3)</f>
        <v>0</v>
      </c>
      <c r="B330" s="126"/>
      <c r="D330" s="126"/>
      <c r="E330" s="224"/>
      <c r="F330" s="224"/>
      <c r="G330" s="201">
        <v>12</v>
      </c>
      <c r="H330" s="202" t="s">
        <v>216</v>
      </c>
      <c r="I330" s="203"/>
      <c r="J330" s="203"/>
      <c r="K330" s="203"/>
      <c r="L330" s="203"/>
      <c r="M330" s="204"/>
      <c r="N330" s="4"/>
      <c r="O330" s="5"/>
      <c r="P330" s="36"/>
      <c r="Q330" s="37"/>
      <c r="R330" s="37"/>
      <c r="S330" s="37"/>
      <c r="T330" s="37"/>
      <c r="U330" s="37"/>
      <c r="V330" s="37"/>
      <c r="W330" s="37"/>
      <c r="X330" s="37"/>
      <c r="Y330" s="38"/>
      <c r="Z330" s="126"/>
    </row>
    <row r="331" spans="1:26" ht="19.899999999999999" customHeight="1" x14ac:dyDescent="0.15">
      <c r="A331" s="69">
        <f>IFERROR(IF(AND($N331="○", TRIM($P331)=""),1001,0),3)</f>
        <v>0</v>
      </c>
      <c r="B331" s="126"/>
      <c r="D331" s="126"/>
      <c r="E331" s="224"/>
      <c r="F331" s="224"/>
      <c r="G331" s="201">
        <v>13</v>
      </c>
      <c r="H331" s="202" t="s">
        <v>217</v>
      </c>
      <c r="I331" s="203"/>
      <c r="J331" s="203"/>
      <c r="K331" s="203"/>
      <c r="L331" s="203"/>
      <c r="M331" s="204"/>
      <c r="N331" s="4"/>
      <c r="O331" s="5"/>
      <c r="P331" s="36"/>
      <c r="Q331" s="37"/>
      <c r="R331" s="37"/>
      <c r="S331" s="37"/>
      <c r="T331" s="37"/>
      <c r="U331" s="37"/>
      <c r="V331" s="37"/>
      <c r="W331" s="37"/>
      <c r="X331" s="37"/>
      <c r="Y331" s="38"/>
      <c r="Z331" s="126"/>
    </row>
    <row r="332" spans="1:26" ht="19.899999999999999" customHeight="1" x14ac:dyDescent="0.15">
      <c r="A332" s="69">
        <f>IFERROR(IF(AND($N332="○", TRIM($P332)=""),1001,0),3)</f>
        <v>0</v>
      </c>
      <c r="B332" s="126"/>
      <c r="D332" s="126"/>
      <c r="E332" s="224"/>
      <c r="F332" s="224"/>
      <c r="G332" s="201">
        <v>14</v>
      </c>
      <c r="H332" s="202" t="s">
        <v>218</v>
      </c>
      <c r="I332" s="203"/>
      <c r="J332" s="203"/>
      <c r="K332" s="203"/>
      <c r="L332" s="203"/>
      <c r="M332" s="204"/>
      <c r="N332" s="4"/>
      <c r="O332" s="5"/>
      <c r="P332" s="36"/>
      <c r="Q332" s="37"/>
      <c r="R332" s="37"/>
      <c r="S332" s="37"/>
      <c r="T332" s="37"/>
      <c r="U332" s="37"/>
      <c r="V332" s="37"/>
      <c r="W332" s="37"/>
      <c r="X332" s="37"/>
      <c r="Y332" s="38"/>
      <c r="Z332" s="126"/>
    </row>
    <row r="333" spans="1:26" ht="19.899999999999999" customHeight="1" x14ac:dyDescent="0.15">
      <c r="A333" s="69">
        <f>IFERROR(IF(AND($N333="○", TRIM($P333)=""),1001,0),3)</f>
        <v>0</v>
      </c>
      <c r="B333" s="126"/>
      <c r="D333" s="126"/>
      <c r="E333" s="224"/>
      <c r="F333" s="224"/>
      <c r="G333" s="201">
        <v>99</v>
      </c>
      <c r="H333" s="202" t="s">
        <v>16</v>
      </c>
      <c r="I333" s="203"/>
      <c r="J333" s="203"/>
      <c r="K333" s="203"/>
      <c r="L333" s="203"/>
      <c r="M333" s="204"/>
      <c r="N333" s="4"/>
      <c r="O333" s="5"/>
      <c r="P333" s="36"/>
      <c r="Q333" s="37"/>
      <c r="R333" s="37"/>
      <c r="S333" s="37"/>
      <c r="T333" s="37"/>
      <c r="U333" s="37"/>
      <c r="V333" s="37"/>
      <c r="W333" s="37"/>
      <c r="X333" s="37"/>
      <c r="Y333" s="38"/>
      <c r="Z333" s="126"/>
    </row>
    <row r="334" spans="1:26" ht="19.899999999999999" customHeight="1" x14ac:dyDescent="0.15">
      <c r="A334" s="69">
        <f>IFERROR(IF(AND($N334="○", TRIM($P334)=""),1001,0),3)</f>
        <v>0</v>
      </c>
      <c r="B334" s="126"/>
      <c r="D334" s="126"/>
      <c r="E334" s="214" t="s">
        <v>106</v>
      </c>
      <c r="F334" s="215"/>
      <c r="G334" s="201">
        <v>1</v>
      </c>
      <c r="H334" s="202" t="s">
        <v>219</v>
      </c>
      <c r="I334" s="203"/>
      <c r="J334" s="203"/>
      <c r="K334" s="203"/>
      <c r="L334" s="203"/>
      <c r="M334" s="204"/>
      <c r="N334" s="4"/>
      <c r="O334" s="5"/>
      <c r="P334" s="36"/>
      <c r="Q334" s="37"/>
      <c r="R334" s="37"/>
      <c r="S334" s="37"/>
      <c r="T334" s="37"/>
      <c r="U334" s="37"/>
      <c r="V334" s="37"/>
      <c r="W334" s="37"/>
      <c r="X334" s="37"/>
      <c r="Y334" s="38"/>
      <c r="Z334" s="126"/>
    </row>
    <row r="335" spans="1:26" ht="19.899999999999999" customHeight="1" x14ac:dyDescent="0.15">
      <c r="A335" s="69">
        <f>IFERROR(IF(AND($N335="○", TRIM($P335)=""),1001,0),3)</f>
        <v>0</v>
      </c>
      <c r="B335" s="126"/>
      <c r="D335" s="126"/>
      <c r="E335" s="216"/>
      <c r="F335" s="217"/>
      <c r="G335" s="201">
        <v>2</v>
      </c>
      <c r="H335" s="202" t="s">
        <v>220</v>
      </c>
      <c r="I335" s="203"/>
      <c r="J335" s="203"/>
      <c r="K335" s="203"/>
      <c r="L335" s="203"/>
      <c r="M335" s="204"/>
      <c r="N335" s="4"/>
      <c r="O335" s="5"/>
      <c r="P335" s="36"/>
      <c r="Q335" s="37"/>
      <c r="R335" s="37"/>
      <c r="S335" s="37"/>
      <c r="T335" s="37"/>
      <c r="U335" s="37"/>
      <c r="V335" s="37"/>
      <c r="W335" s="37"/>
      <c r="X335" s="37"/>
      <c r="Y335" s="38"/>
      <c r="Z335" s="126"/>
    </row>
    <row r="336" spans="1:26" ht="19.899999999999999" customHeight="1" x14ac:dyDescent="0.15">
      <c r="A336" s="69">
        <f>IFERROR(IF(AND($N336="○", TRIM($P336)=""),1001,0),3)</f>
        <v>0</v>
      </c>
      <c r="B336" s="126"/>
      <c r="D336" s="126"/>
      <c r="E336" s="216"/>
      <c r="F336" s="217"/>
      <c r="G336" s="201">
        <v>3</v>
      </c>
      <c r="H336" s="202" t="s">
        <v>221</v>
      </c>
      <c r="I336" s="203"/>
      <c r="J336" s="203"/>
      <c r="K336" s="203"/>
      <c r="L336" s="203"/>
      <c r="M336" s="204"/>
      <c r="N336" s="4"/>
      <c r="O336" s="5"/>
      <c r="P336" s="36"/>
      <c r="Q336" s="37"/>
      <c r="R336" s="37"/>
      <c r="S336" s="37"/>
      <c r="T336" s="37"/>
      <c r="U336" s="37"/>
      <c r="V336" s="37"/>
      <c r="W336" s="37"/>
      <c r="X336" s="37"/>
      <c r="Y336" s="38"/>
      <c r="Z336" s="126"/>
    </row>
    <row r="337" spans="1:26" ht="19.899999999999999" customHeight="1" x14ac:dyDescent="0.15">
      <c r="A337" s="69">
        <f>IFERROR(IF(AND($N337="○", TRIM($P337)=""),1001,0),3)</f>
        <v>0</v>
      </c>
      <c r="B337" s="126"/>
      <c r="D337" s="126"/>
      <c r="E337" s="216"/>
      <c r="F337" s="217"/>
      <c r="G337" s="201">
        <v>4</v>
      </c>
      <c r="H337" s="202" t="s">
        <v>222</v>
      </c>
      <c r="I337" s="203"/>
      <c r="J337" s="203"/>
      <c r="K337" s="203"/>
      <c r="L337" s="203"/>
      <c r="M337" s="204"/>
      <c r="N337" s="4"/>
      <c r="O337" s="5"/>
      <c r="P337" s="36"/>
      <c r="Q337" s="37"/>
      <c r="R337" s="37"/>
      <c r="S337" s="37"/>
      <c r="T337" s="37"/>
      <c r="U337" s="37"/>
      <c r="V337" s="37"/>
      <c r="W337" s="37"/>
      <c r="X337" s="37"/>
      <c r="Y337" s="38"/>
      <c r="Z337" s="126"/>
    </row>
    <row r="338" spans="1:26" ht="19.899999999999999" customHeight="1" x14ac:dyDescent="0.15">
      <c r="A338" s="69">
        <f>IFERROR(IF(AND($N338="○", TRIM($P338)=""),1001,0),3)</f>
        <v>0</v>
      </c>
      <c r="B338" s="126"/>
      <c r="D338" s="126"/>
      <c r="E338" s="216"/>
      <c r="F338" s="217"/>
      <c r="G338" s="201">
        <v>5</v>
      </c>
      <c r="H338" s="202" t="s">
        <v>223</v>
      </c>
      <c r="I338" s="203"/>
      <c r="J338" s="203"/>
      <c r="K338" s="203"/>
      <c r="L338" s="203"/>
      <c r="M338" s="204"/>
      <c r="N338" s="4"/>
      <c r="O338" s="5"/>
      <c r="P338" s="36"/>
      <c r="Q338" s="37"/>
      <c r="R338" s="37"/>
      <c r="S338" s="37"/>
      <c r="T338" s="37"/>
      <c r="U338" s="37"/>
      <c r="V338" s="37"/>
      <c r="W338" s="37"/>
      <c r="X338" s="37"/>
      <c r="Y338" s="38"/>
      <c r="Z338" s="126"/>
    </row>
    <row r="339" spans="1:26" ht="19.899999999999999" customHeight="1" x14ac:dyDescent="0.15">
      <c r="A339" s="69">
        <f>IFERROR(IF(AND($N339="○", TRIM($P339)=""),1001,0),3)</f>
        <v>0</v>
      </c>
      <c r="B339" s="126"/>
      <c r="D339" s="126"/>
      <c r="E339" s="216"/>
      <c r="F339" s="217"/>
      <c r="G339" s="201">
        <v>6</v>
      </c>
      <c r="H339" s="202" t="s">
        <v>224</v>
      </c>
      <c r="I339" s="203"/>
      <c r="J339" s="203"/>
      <c r="K339" s="203"/>
      <c r="L339" s="203"/>
      <c r="M339" s="204"/>
      <c r="N339" s="4"/>
      <c r="O339" s="5"/>
      <c r="P339" s="36"/>
      <c r="Q339" s="37"/>
      <c r="R339" s="37"/>
      <c r="S339" s="37"/>
      <c r="T339" s="37"/>
      <c r="U339" s="37"/>
      <c r="V339" s="37"/>
      <c r="W339" s="37"/>
      <c r="X339" s="37"/>
      <c r="Y339" s="38"/>
      <c r="Z339" s="126"/>
    </row>
    <row r="340" spans="1:26" ht="19.899999999999999" customHeight="1" x14ac:dyDescent="0.15">
      <c r="A340" s="69">
        <f>IFERROR(IF(AND($N340="○", TRIM($P340)=""),1001,0),3)</f>
        <v>0</v>
      </c>
      <c r="B340" s="126"/>
      <c r="D340" s="126"/>
      <c r="E340" s="216"/>
      <c r="F340" s="217"/>
      <c r="G340" s="201">
        <v>7</v>
      </c>
      <c r="H340" s="202" t="s">
        <v>225</v>
      </c>
      <c r="I340" s="203"/>
      <c r="J340" s="203"/>
      <c r="K340" s="203"/>
      <c r="L340" s="203"/>
      <c r="M340" s="204"/>
      <c r="N340" s="4"/>
      <c r="O340" s="5"/>
      <c r="P340" s="36"/>
      <c r="Q340" s="37"/>
      <c r="R340" s="37"/>
      <c r="S340" s="37"/>
      <c r="T340" s="37"/>
      <c r="U340" s="37"/>
      <c r="V340" s="37"/>
      <c r="W340" s="37"/>
      <c r="X340" s="37"/>
      <c r="Y340" s="38"/>
      <c r="Z340" s="126"/>
    </row>
    <row r="341" spans="1:26" ht="19.899999999999999" customHeight="1" x14ac:dyDescent="0.15">
      <c r="A341" s="69">
        <f>IFERROR(IF(AND($N341="○", TRIM($P341)=""),1001,0),3)</f>
        <v>0</v>
      </c>
      <c r="B341" s="126"/>
      <c r="D341" s="126"/>
      <c r="E341" s="216"/>
      <c r="F341" s="217"/>
      <c r="G341" s="201">
        <v>99</v>
      </c>
      <c r="H341" s="202" t="s">
        <v>16</v>
      </c>
      <c r="I341" s="203"/>
      <c r="J341" s="203"/>
      <c r="K341" s="203"/>
      <c r="L341" s="203"/>
      <c r="M341" s="204"/>
      <c r="N341" s="4"/>
      <c r="O341" s="5"/>
      <c r="P341" s="36"/>
      <c r="Q341" s="37"/>
      <c r="R341" s="37"/>
      <c r="S341" s="37"/>
      <c r="T341" s="37"/>
      <c r="U341" s="37"/>
      <c r="V341" s="37"/>
      <c r="W341" s="37"/>
      <c r="X341" s="37"/>
      <c r="Y341" s="38"/>
      <c r="Z341" s="126"/>
    </row>
    <row r="342" spans="1:26" ht="19.899999999999999" customHeight="1" x14ac:dyDescent="0.15">
      <c r="A342" s="69">
        <f>IFERROR(IF(AND($N342="○", TRIM($P342)=""),1001,0),3)</f>
        <v>0</v>
      </c>
      <c r="B342" s="126"/>
      <c r="D342" s="126"/>
      <c r="E342" s="221" t="s">
        <v>107</v>
      </c>
      <c r="F342" s="230"/>
      <c r="G342" s="201">
        <v>1</v>
      </c>
      <c r="H342" s="202" t="s">
        <v>226</v>
      </c>
      <c r="I342" s="203"/>
      <c r="J342" s="203"/>
      <c r="K342" s="203"/>
      <c r="L342" s="203"/>
      <c r="M342" s="204"/>
      <c r="N342" s="4"/>
      <c r="O342" s="5"/>
      <c r="P342" s="36"/>
      <c r="Q342" s="37"/>
      <c r="R342" s="37"/>
      <c r="S342" s="37"/>
      <c r="T342" s="37"/>
      <c r="U342" s="37"/>
      <c r="V342" s="37"/>
      <c r="W342" s="37"/>
      <c r="X342" s="37"/>
      <c r="Y342" s="38"/>
      <c r="Z342" s="126"/>
    </row>
    <row r="343" spans="1:26" ht="19.899999999999999" customHeight="1" x14ac:dyDescent="0.15">
      <c r="A343" s="69">
        <f>IFERROR(IF(AND($N343="○", TRIM($P343)=""),1001,0),3)</f>
        <v>0</v>
      </c>
      <c r="B343" s="126"/>
      <c r="D343" s="126"/>
      <c r="E343" s="223"/>
      <c r="F343" s="231"/>
      <c r="G343" s="201">
        <v>2</v>
      </c>
      <c r="H343" s="202" t="s">
        <v>227</v>
      </c>
      <c r="I343" s="203"/>
      <c r="J343" s="203"/>
      <c r="K343" s="203"/>
      <c r="L343" s="203"/>
      <c r="M343" s="204"/>
      <c r="N343" s="4"/>
      <c r="O343" s="5"/>
      <c r="P343" s="36"/>
      <c r="Q343" s="37"/>
      <c r="R343" s="37"/>
      <c r="S343" s="37"/>
      <c r="T343" s="37"/>
      <c r="U343" s="37"/>
      <c r="V343" s="37"/>
      <c r="W343" s="37"/>
      <c r="X343" s="37"/>
      <c r="Y343" s="38"/>
      <c r="Z343" s="126"/>
    </row>
    <row r="344" spans="1:26" ht="19.899999999999999" customHeight="1" x14ac:dyDescent="0.15">
      <c r="A344" s="69">
        <f>IFERROR(IF(AND($N344="○", TRIM($P344)=""),1001,0),3)</f>
        <v>0</v>
      </c>
      <c r="B344" s="126"/>
      <c r="D344" s="126"/>
      <c r="E344" s="223"/>
      <c r="F344" s="231"/>
      <c r="G344" s="201">
        <v>99</v>
      </c>
      <c r="H344" s="202" t="s">
        <v>16</v>
      </c>
      <c r="I344" s="203"/>
      <c r="J344" s="203"/>
      <c r="K344" s="203"/>
      <c r="L344" s="203"/>
      <c r="M344" s="204"/>
      <c r="N344" s="4"/>
      <c r="O344" s="5"/>
      <c r="P344" s="36"/>
      <c r="Q344" s="37"/>
      <c r="R344" s="37"/>
      <c r="S344" s="37"/>
      <c r="T344" s="37"/>
      <c r="U344" s="37"/>
      <c r="V344" s="37"/>
      <c r="W344" s="37"/>
      <c r="X344" s="37"/>
      <c r="Y344" s="38"/>
      <c r="Z344" s="126"/>
    </row>
    <row r="345" spans="1:26" ht="19.899999999999999" customHeight="1" x14ac:dyDescent="0.15">
      <c r="A345" s="69">
        <f>IFERROR(IF(AND($N345="○", TRIM($P345)=""),1001,0),3)</f>
        <v>0</v>
      </c>
      <c r="B345" s="126"/>
      <c r="D345" s="126"/>
      <c r="E345" s="221" t="s">
        <v>108</v>
      </c>
      <c r="F345" s="230"/>
      <c r="G345" s="201">
        <v>1</v>
      </c>
      <c r="H345" s="202" t="s">
        <v>228</v>
      </c>
      <c r="I345" s="203"/>
      <c r="J345" s="203"/>
      <c r="K345" s="203"/>
      <c r="L345" s="203"/>
      <c r="M345" s="204"/>
      <c r="N345" s="4"/>
      <c r="O345" s="5"/>
      <c r="P345" s="36"/>
      <c r="Q345" s="37"/>
      <c r="R345" s="37"/>
      <c r="S345" s="37"/>
      <c r="T345" s="37"/>
      <c r="U345" s="37"/>
      <c r="V345" s="37"/>
      <c r="W345" s="37"/>
      <c r="X345" s="37"/>
      <c r="Y345" s="38"/>
      <c r="Z345" s="126"/>
    </row>
    <row r="346" spans="1:26" ht="19.899999999999999" customHeight="1" x14ac:dyDescent="0.15">
      <c r="A346" s="69">
        <f>IFERROR(IF(AND($N346="○", TRIM($P346)=""),1001,0),3)</f>
        <v>0</v>
      </c>
      <c r="B346" s="126"/>
      <c r="D346" s="126"/>
      <c r="E346" s="223"/>
      <c r="F346" s="231"/>
      <c r="G346" s="201">
        <v>2</v>
      </c>
      <c r="H346" s="202" t="s">
        <v>229</v>
      </c>
      <c r="I346" s="203"/>
      <c r="J346" s="203"/>
      <c r="K346" s="203"/>
      <c r="L346" s="203"/>
      <c r="M346" s="204"/>
      <c r="N346" s="4"/>
      <c r="O346" s="5"/>
      <c r="P346" s="36"/>
      <c r="Q346" s="37"/>
      <c r="R346" s="37"/>
      <c r="S346" s="37"/>
      <c r="T346" s="37"/>
      <c r="U346" s="37"/>
      <c r="V346" s="37"/>
      <c r="W346" s="37"/>
      <c r="X346" s="37"/>
      <c r="Y346" s="38"/>
      <c r="Z346" s="126"/>
    </row>
    <row r="347" spans="1:26" ht="19.899999999999999" customHeight="1" x14ac:dyDescent="0.15">
      <c r="A347" s="69">
        <f>IFERROR(IF(AND($N347="○", TRIM($P347)=""),1001,0),3)</f>
        <v>0</v>
      </c>
      <c r="B347" s="126"/>
      <c r="D347" s="126"/>
      <c r="E347" s="223"/>
      <c r="F347" s="231"/>
      <c r="G347" s="201">
        <v>3</v>
      </c>
      <c r="H347" s="202" t="s">
        <v>230</v>
      </c>
      <c r="I347" s="203"/>
      <c r="J347" s="203"/>
      <c r="K347" s="203"/>
      <c r="L347" s="203"/>
      <c r="M347" s="204"/>
      <c r="N347" s="4"/>
      <c r="O347" s="5"/>
      <c r="P347" s="36"/>
      <c r="Q347" s="37"/>
      <c r="R347" s="37"/>
      <c r="S347" s="37"/>
      <c r="T347" s="37"/>
      <c r="U347" s="37"/>
      <c r="V347" s="37"/>
      <c r="W347" s="37"/>
      <c r="X347" s="37"/>
      <c r="Y347" s="38"/>
      <c r="Z347" s="126"/>
    </row>
    <row r="348" spans="1:26" ht="19.899999999999999" customHeight="1" x14ac:dyDescent="0.15">
      <c r="A348" s="69">
        <f>IFERROR(IF(AND($N348="○", TRIM($P348)=""),1001,0),3)</f>
        <v>0</v>
      </c>
      <c r="B348" s="126"/>
      <c r="D348" s="126"/>
      <c r="E348" s="223"/>
      <c r="F348" s="231"/>
      <c r="G348" s="201">
        <v>4</v>
      </c>
      <c r="H348" s="202" t="s">
        <v>231</v>
      </c>
      <c r="I348" s="203"/>
      <c r="J348" s="203"/>
      <c r="K348" s="203"/>
      <c r="L348" s="203"/>
      <c r="M348" s="204"/>
      <c r="N348" s="4"/>
      <c r="O348" s="5"/>
      <c r="P348" s="36"/>
      <c r="Q348" s="37"/>
      <c r="R348" s="37"/>
      <c r="S348" s="37"/>
      <c r="T348" s="37"/>
      <c r="U348" s="37"/>
      <c r="V348" s="37"/>
      <c r="W348" s="37"/>
      <c r="X348" s="37"/>
      <c r="Y348" s="38"/>
      <c r="Z348" s="126"/>
    </row>
    <row r="349" spans="1:26" ht="19.899999999999999" customHeight="1" x14ac:dyDescent="0.15">
      <c r="A349" s="69">
        <f>IFERROR(IF(AND($N349="○", TRIM($P349)=""),1001,0),3)</f>
        <v>0</v>
      </c>
      <c r="B349" s="126"/>
      <c r="D349" s="126"/>
      <c r="E349" s="223"/>
      <c r="F349" s="231"/>
      <c r="G349" s="201">
        <v>5</v>
      </c>
      <c r="H349" s="202" t="s">
        <v>232</v>
      </c>
      <c r="I349" s="203"/>
      <c r="J349" s="203"/>
      <c r="K349" s="203"/>
      <c r="L349" s="203"/>
      <c r="M349" s="204"/>
      <c r="N349" s="4"/>
      <c r="O349" s="5"/>
      <c r="P349" s="36"/>
      <c r="Q349" s="37"/>
      <c r="R349" s="37"/>
      <c r="S349" s="37"/>
      <c r="T349" s="37"/>
      <c r="U349" s="37"/>
      <c r="V349" s="37"/>
      <c r="W349" s="37"/>
      <c r="X349" s="37"/>
      <c r="Y349" s="38"/>
      <c r="Z349" s="126"/>
    </row>
    <row r="350" spans="1:26" ht="19.899999999999999" customHeight="1" x14ac:dyDescent="0.15">
      <c r="A350" s="69">
        <f>IFERROR(IF(AND($N350="○", TRIM($P350)=""),1001,0),3)</f>
        <v>0</v>
      </c>
      <c r="B350" s="126"/>
      <c r="D350" s="126"/>
      <c r="E350" s="223"/>
      <c r="F350" s="231"/>
      <c r="G350" s="201">
        <v>6</v>
      </c>
      <c r="H350" s="202" t="s">
        <v>233</v>
      </c>
      <c r="I350" s="203"/>
      <c r="J350" s="203"/>
      <c r="K350" s="203"/>
      <c r="L350" s="203"/>
      <c r="M350" s="204"/>
      <c r="N350" s="4"/>
      <c r="O350" s="5"/>
      <c r="P350" s="36"/>
      <c r="Q350" s="37"/>
      <c r="R350" s="37"/>
      <c r="S350" s="37"/>
      <c r="T350" s="37"/>
      <c r="U350" s="37"/>
      <c r="V350" s="37"/>
      <c r="W350" s="37"/>
      <c r="X350" s="37"/>
      <c r="Y350" s="38"/>
      <c r="Z350" s="126"/>
    </row>
    <row r="351" spans="1:26" ht="19.899999999999999" customHeight="1" x14ac:dyDescent="0.15">
      <c r="A351" s="69">
        <f>IFERROR(IF(AND($N351="○", TRIM($P351)=""),1001,0),3)</f>
        <v>0</v>
      </c>
      <c r="B351" s="126"/>
      <c r="D351" s="126"/>
      <c r="E351" s="223"/>
      <c r="F351" s="231"/>
      <c r="G351" s="201">
        <v>7</v>
      </c>
      <c r="H351" s="202" t="s">
        <v>234</v>
      </c>
      <c r="I351" s="203"/>
      <c r="J351" s="203"/>
      <c r="K351" s="203"/>
      <c r="L351" s="203"/>
      <c r="M351" s="204"/>
      <c r="N351" s="4"/>
      <c r="O351" s="5"/>
      <c r="P351" s="36"/>
      <c r="Q351" s="37"/>
      <c r="R351" s="37"/>
      <c r="S351" s="37"/>
      <c r="T351" s="37"/>
      <c r="U351" s="37"/>
      <c r="V351" s="37"/>
      <c r="W351" s="37"/>
      <c r="X351" s="37"/>
      <c r="Y351" s="38"/>
      <c r="Z351" s="126"/>
    </row>
    <row r="352" spans="1:26" ht="19.899999999999999" customHeight="1" x14ac:dyDescent="0.15">
      <c r="A352" s="69">
        <f>IFERROR(IF(AND($N352="○", TRIM($P352)=""),1001,0),3)</f>
        <v>0</v>
      </c>
      <c r="B352" s="126"/>
      <c r="D352" s="126"/>
      <c r="E352" s="225"/>
      <c r="F352" s="232"/>
      <c r="G352" s="201">
        <v>99</v>
      </c>
      <c r="H352" s="202" t="s">
        <v>16</v>
      </c>
      <c r="I352" s="203"/>
      <c r="J352" s="203"/>
      <c r="K352" s="203"/>
      <c r="L352" s="203"/>
      <c r="M352" s="204"/>
      <c r="N352" s="4"/>
      <c r="O352" s="5"/>
      <c r="P352" s="36"/>
      <c r="Q352" s="37"/>
      <c r="R352" s="37"/>
      <c r="S352" s="37"/>
      <c r="T352" s="37"/>
      <c r="U352" s="37"/>
      <c r="V352" s="37"/>
      <c r="W352" s="37"/>
      <c r="X352" s="37"/>
      <c r="Y352" s="38"/>
      <c r="Z352" s="126"/>
    </row>
    <row r="353" spans="1:26" ht="19.899999999999999" customHeight="1" x14ac:dyDescent="0.15">
      <c r="A353" s="69">
        <f>IFERROR(IF(AND($N353="○", TRIM($P353)=""),1001,0),3)</f>
        <v>0</v>
      </c>
      <c r="B353" s="126"/>
      <c r="D353" s="126"/>
      <c r="E353" s="224" t="s">
        <v>109</v>
      </c>
      <c r="F353" s="224"/>
      <c r="G353" s="201">
        <v>1</v>
      </c>
      <c r="H353" s="202" t="s">
        <v>18</v>
      </c>
      <c r="I353" s="203"/>
      <c r="J353" s="203"/>
      <c r="K353" s="203"/>
      <c r="L353" s="203"/>
      <c r="M353" s="204"/>
      <c r="N353" s="4"/>
      <c r="O353" s="5"/>
      <c r="P353" s="36"/>
      <c r="Q353" s="37"/>
      <c r="R353" s="37"/>
      <c r="S353" s="37"/>
      <c r="T353" s="37"/>
      <c r="U353" s="37"/>
      <c r="V353" s="37"/>
      <c r="W353" s="37"/>
      <c r="X353" s="37"/>
      <c r="Y353" s="38"/>
      <c r="Z353" s="126"/>
    </row>
    <row r="354" spans="1:26" ht="19.899999999999999" customHeight="1" x14ac:dyDescent="0.15">
      <c r="A354" s="69">
        <f>IFERROR(IF(AND($N354="○", TRIM($P354)=""),1001,0),3)</f>
        <v>0</v>
      </c>
      <c r="B354" s="126"/>
      <c r="D354" s="126"/>
      <c r="E354" s="224"/>
      <c r="F354" s="224"/>
      <c r="G354" s="201">
        <v>2</v>
      </c>
      <c r="H354" s="202" t="s">
        <v>235</v>
      </c>
      <c r="I354" s="203"/>
      <c r="J354" s="203"/>
      <c r="K354" s="203"/>
      <c r="L354" s="203"/>
      <c r="M354" s="204"/>
      <c r="N354" s="4"/>
      <c r="O354" s="5"/>
      <c r="P354" s="36"/>
      <c r="Q354" s="37"/>
      <c r="R354" s="37"/>
      <c r="S354" s="37"/>
      <c r="T354" s="37"/>
      <c r="U354" s="37"/>
      <c r="V354" s="37"/>
      <c r="W354" s="37"/>
      <c r="X354" s="37"/>
      <c r="Y354" s="38"/>
      <c r="Z354" s="126"/>
    </row>
    <row r="355" spans="1:26" ht="19.899999999999999" customHeight="1" x14ac:dyDescent="0.15">
      <c r="A355" s="69">
        <f>IFERROR(IF(AND($N355="○", TRIM($P355)=""),1001,0),3)</f>
        <v>0</v>
      </c>
      <c r="B355" s="126"/>
      <c r="D355" s="126"/>
      <c r="E355" s="224"/>
      <c r="F355" s="224"/>
      <c r="G355" s="201">
        <v>3</v>
      </c>
      <c r="H355" s="202" t="s">
        <v>236</v>
      </c>
      <c r="I355" s="203"/>
      <c r="J355" s="203"/>
      <c r="K355" s="203"/>
      <c r="L355" s="203"/>
      <c r="M355" s="204"/>
      <c r="N355" s="4"/>
      <c r="O355" s="5"/>
      <c r="P355" s="36"/>
      <c r="Q355" s="37"/>
      <c r="R355" s="37"/>
      <c r="S355" s="37"/>
      <c r="T355" s="37"/>
      <c r="U355" s="37"/>
      <c r="V355" s="37"/>
      <c r="W355" s="37"/>
      <c r="X355" s="37"/>
      <c r="Y355" s="38"/>
      <c r="Z355" s="126"/>
    </row>
    <row r="356" spans="1:26" ht="19.899999999999999" customHeight="1" x14ac:dyDescent="0.15">
      <c r="A356" s="69">
        <f>IFERROR(IF(AND($N356="○", TRIM($P356)=""),1001,0),3)</f>
        <v>0</v>
      </c>
      <c r="B356" s="126"/>
      <c r="D356" s="126"/>
      <c r="E356" s="224"/>
      <c r="F356" s="224"/>
      <c r="G356" s="201">
        <v>4</v>
      </c>
      <c r="H356" s="202" t="s">
        <v>237</v>
      </c>
      <c r="I356" s="203"/>
      <c r="J356" s="203"/>
      <c r="K356" s="203"/>
      <c r="L356" s="203"/>
      <c r="M356" s="204"/>
      <c r="N356" s="4"/>
      <c r="O356" s="5"/>
      <c r="P356" s="36"/>
      <c r="Q356" s="37"/>
      <c r="R356" s="37"/>
      <c r="S356" s="37"/>
      <c r="T356" s="37"/>
      <c r="U356" s="37"/>
      <c r="V356" s="37"/>
      <c r="W356" s="37"/>
      <c r="X356" s="37"/>
      <c r="Y356" s="38"/>
      <c r="Z356" s="126"/>
    </row>
    <row r="357" spans="1:26" ht="19.899999999999999" customHeight="1" x14ac:dyDescent="0.15">
      <c r="A357" s="69">
        <f>IFERROR(IF(AND($N357="○", TRIM($P357)=""),1001,0),3)</f>
        <v>0</v>
      </c>
      <c r="B357" s="126"/>
      <c r="D357" s="126"/>
      <c r="E357" s="224"/>
      <c r="F357" s="224"/>
      <c r="G357" s="201">
        <v>99</v>
      </c>
      <c r="H357" s="202" t="s">
        <v>16</v>
      </c>
      <c r="I357" s="203"/>
      <c r="J357" s="203"/>
      <c r="K357" s="203"/>
      <c r="L357" s="203"/>
      <c r="M357" s="204"/>
      <c r="N357" s="4"/>
      <c r="O357" s="5"/>
      <c r="P357" s="36"/>
      <c r="Q357" s="37"/>
      <c r="R357" s="37"/>
      <c r="S357" s="37"/>
      <c r="T357" s="37"/>
      <c r="U357" s="37"/>
      <c r="V357" s="37"/>
      <c r="W357" s="37"/>
      <c r="X357" s="37"/>
      <c r="Y357" s="38"/>
      <c r="Z357" s="126"/>
    </row>
    <row r="358" spans="1:26" ht="19.899999999999999" customHeight="1" x14ac:dyDescent="0.15">
      <c r="A358" s="69">
        <f>IFERROR(IF(AND($N358="○", TRIM($P358)=""),1001,0),3)</f>
        <v>0</v>
      </c>
      <c r="B358" s="126"/>
      <c r="D358" s="126"/>
      <c r="E358" s="221" t="s">
        <v>110</v>
      </c>
      <c r="F358" s="230"/>
      <c r="G358" s="201">
        <v>1</v>
      </c>
      <c r="H358" s="202" t="s">
        <v>238</v>
      </c>
      <c r="I358" s="203"/>
      <c r="J358" s="203"/>
      <c r="K358" s="203"/>
      <c r="L358" s="203"/>
      <c r="M358" s="204"/>
      <c r="N358" s="4"/>
      <c r="O358" s="5"/>
      <c r="P358" s="36"/>
      <c r="Q358" s="37"/>
      <c r="R358" s="37"/>
      <c r="S358" s="37"/>
      <c r="T358" s="37"/>
      <c r="U358" s="37"/>
      <c r="V358" s="37"/>
      <c r="W358" s="37"/>
      <c r="X358" s="37"/>
      <c r="Y358" s="38"/>
      <c r="Z358" s="126"/>
    </row>
    <row r="359" spans="1:26" ht="19.899999999999999" customHeight="1" x14ac:dyDescent="0.15">
      <c r="A359" s="69">
        <f>IFERROR(IF(AND($N359="○", TRIM($P359)=""),1001,0),3)</f>
        <v>0</v>
      </c>
      <c r="B359" s="126"/>
      <c r="D359" s="126"/>
      <c r="E359" s="223"/>
      <c r="F359" s="231"/>
      <c r="G359" s="201">
        <v>2</v>
      </c>
      <c r="H359" s="202" t="s">
        <v>239</v>
      </c>
      <c r="I359" s="203"/>
      <c r="J359" s="203"/>
      <c r="K359" s="203"/>
      <c r="L359" s="203"/>
      <c r="M359" s="204"/>
      <c r="N359" s="4"/>
      <c r="O359" s="5"/>
      <c r="P359" s="36"/>
      <c r="Q359" s="37"/>
      <c r="R359" s="37"/>
      <c r="S359" s="37"/>
      <c r="T359" s="37"/>
      <c r="U359" s="37"/>
      <c r="V359" s="37"/>
      <c r="W359" s="37"/>
      <c r="X359" s="37"/>
      <c r="Y359" s="38"/>
      <c r="Z359" s="126"/>
    </row>
    <row r="360" spans="1:26" ht="19.899999999999999" customHeight="1" x14ac:dyDescent="0.15">
      <c r="A360" s="69">
        <f>IFERROR(IF(AND($N360="○", TRIM($P360)=""),1001,0),3)</f>
        <v>0</v>
      </c>
      <c r="B360" s="126"/>
      <c r="D360" s="126"/>
      <c r="E360" s="223"/>
      <c r="F360" s="231"/>
      <c r="G360" s="201">
        <v>3</v>
      </c>
      <c r="H360" s="202" t="s">
        <v>240</v>
      </c>
      <c r="I360" s="203"/>
      <c r="J360" s="203"/>
      <c r="K360" s="203"/>
      <c r="L360" s="203"/>
      <c r="M360" s="204"/>
      <c r="N360" s="4"/>
      <c r="O360" s="5"/>
      <c r="P360" s="36"/>
      <c r="Q360" s="37"/>
      <c r="R360" s="37"/>
      <c r="S360" s="37"/>
      <c r="T360" s="37"/>
      <c r="U360" s="37"/>
      <c r="V360" s="37"/>
      <c r="W360" s="37"/>
      <c r="X360" s="37"/>
      <c r="Y360" s="38"/>
      <c r="Z360" s="126"/>
    </row>
    <row r="361" spans="1:26" ht="19.899999999999999" customHeight="1" x14ac:dyDescent="0.15">
      <c r="A361" s="69">
        <f>IFERROR(IF(AND($N361="○", TRIM($P361)=""),1001,0),3)</f>
        <v>0</v>
      </c>
      <c r="B361" s="126"/>
      <c r="D361" s="126"/>
      <c r="E361" s="223"/>
      <c r="F361" s="231"/>
      <c r="G361" s="201">
        <v>4</v>
      </c>
      <c r="H361" s="202" t="s">
        <v>241</v>
      </c>
      <c r="I361" s="203"/>
      <c r="J361" s="203"/>
      <c r="K361" s="203"/>
      <c r="L361" s="203"/>
      <c r="M361" s="204"/>
      <c r="N361" s="4"/>
      <c r="O361" s="5"/>
      <c r="P361" s="36"/>
      <c r="Q361" s="37"/>
      <c r="R361" s="37"/>
      <c r="S361" s="37"/>
      <c r="T361" s="37"/>
      <c r="U361" s="37"/>
      <c r="V361" s="37"/>
      <c r="W361" s="37"/>
      <c r="X361" s="37"/>
      <c r="Y361" s="38"/>
      <c r="Z361" s="126"/>
    </row>
    <row r="362" spans="1:26" ht="19.899999999999999" customHeight="1" x14ac:dyDescent="0.15">
      <c r="A362" s="69">
        <f>IFERROR(IF(AND($N362="○", TRIM($P362)=""),1001,0),3)</f>
        <v>0</v>
      </c>
      <c r="B362" s="126"/>
      <c r="D362" s="126"/>
      <c r="E362" s="223"/>
      <c r="F362" s="231"/>
      <c r="G362" s="201">
        <v>5</v>
      </c>
      <c r="H362" s="202" t="s">
        <v>242</v>
      </c>
      <c r="I362" s="203"/>
      <c r="J362" s="203"/>
      <c r="K362" s="203"/>
      <c r="L362" s="203"/>
      <c r="M362" s="204"/>
      <c r="N362" s="4"/>
      <c r="O362" s="5"/>
      <c r="P362" s="36"/>
      <c r="Q362" s="37"/>
      <c r="R362" s="37"/>
      <c r="S362" s="37"/>
      <c r="T362" s="37"/>
      <c r="U362" s="37"/>
      <c r="V362" s="37"/>
      <c r="W362" s="37"/>
      <c r="X362" s="37"/>
      <c r="Y362" s="38"/>
      <c r="Z362" s="126"/>
    </row>
    <row r="363" spans="1:26" ht="19.899999999999999" customHeight="1" x14ac:dyDescent="0.15">
      <c r="A363" s="69">
        <f>IFERROR(IF(AND($N363="○", TRIM($P363)=""),1001,0),3)</f>
        <v>0</v>
      </c>
      <c r="B363" s="126"/>
      <c r="D363" s="126"/>
      <c r="E363" s="223"/>
      <c r="F363" s="231"/>
      <c r="G363" s="201">
        <v>6</v>
      </c>
      <c r="H363" s="202" t="s">
        <v>243</v>
      </c>
      <c r="I363" s="203"/>
      <c r="J363" s="203"/>
      <c r="K363" s="203"/>
      <c r="L363" s="203"/>
      <c r="M363" s="204"/>
      <c r="N363" s="4"/>
      <c r="O363" s="5"/>
      <c r="P363" s="36"/>
      <c r="Q363" s="37"/>
      <c r="R363" s="37"/>
      <c r="S363" s="37"/>
      <c r="T363" s="37"/>
      <c r="U363" s="37"/>
      <c r="V363" s="37"/>
      <c r="W363" s="37"/>
      <c r="X363" s="37"/>
      <c r="Y363" s="38"/>
      <c r="Z363" s="126"/>
    </row>
    <row r="364" spans="1:26" ht="19.899999999999999" customHeight="1" x14ac:dyDescent="0.15">
      <c r="A364" s="69">
        <f>IFERROR(IF(AND($N364="○", TRIM($P364)=""),1001,0),3)</f>
        <v>0</v>
      </c>
      <c r="B364" s="126"/>
      <c r="D364" s="126"/>
      <c r="E364" s="225"/>
      <c r="F364" s="232"/>
      <c r="G364" s="201">
        <v>99</v>
      </c>
      <c r="H364" s="202" t="s">
        <v>16</v>
      </c>
      <c r="I364" s="203"/>
      <c r="J364" s="203"/>
      <c r="K364" s="203"/>
      <c r="L364" s="203"/>
      <c r="M364" s="204"/>
      <c r="N364" s="4"/>
      <c r="O364" s="5"/>
      <c r="P364" s="36"/>
      <c r="Q364" s="37"/>
      <c r="R364" s="37"/>
      <c r="S364" s="37"/>
      <c r="T364" s="37"/>
      <c r="U364" s="37"/>
      <c r="V364" s="37"/>
      <c r="W364" s="37"/>
      <c r="X364" s="37"/>
      <c r="Y364" s="38"/>
      <c r="Z364" s="126"/>
    </row>
    <row r="365" spans="1:26" ht="19.899999999999999" customHeight="1" x14ac:dyDescent="0.15">
      <c r="A365" s="69">
        <f>IFERROR(IF(AND($N365="○", TRIM($P365)=""),1001,0),3)</f>
        <v>0</v>
      </c>
      <c r="B365" s="126"/>
      <c r="D365" s="126"/>
      <c r="E365" s="233" t="s">
        <v>111</v>
      </c>
      <c r="F365" s="233"/>
      <c r="G365" s="234">
        <v>99</v>
      </c>
      <c r="H365" s="235" t="s">
        <v>16</v>
      </c>
      <c r="I365" s="236"/>
      <c r="J365" s="236"/>
      <c r="K365" s="236"/>
      <c r="L365" s="236"/>
      <c r="M365" s="237"/>
      <c r="N365" s="43"/>
      <c r="O365" s="44"/>
      <c r="P365" s="45"/>
      <c r="Q365" s="46"/>
      <c r="R365" s="46"/>
      <c r="S365" s="46"/>
      <c r="T365" s="46"/>
      <c r="U365" s="46"/>
      <c r="V365" s="46"/>
      <c r="W365" s="46"/>
      <c r="X365" s="46"/>
      <c r="Y365" s="47"/>
      <c r="Z365" s="126"/>
    </row>
    <row r="366" spans="1:26" ht="19.899999999999999" customHeight="1" x14ac:dyDescent="0.15">
      <c r="B366" s="126"/>
      <c r="Z366" s="126"/>
    </row>
    <row r="367" spans="1:26" ht="19.899999999999999" customHeight="1" x14ac:dyDescent="0.15">
      <c r="B367" s="126"/>
      <c r="C367" s="131"/>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239"/>
    </row>
  </sheetData>
  <sheetProtection algorithmName="SHA-512" hashValue="1uh+pI3bI83i9/1j/I9LE6EhRQ0Sl8Ulx/RtYtzV1esNt5ocnM+G1gUnmTu1+5yzUSH2R7k3avxC1HnTfcGB4Q==" saltValue="ookysZgPRC8F7ygdNCRP5Q==" spinCount="100000" sheet="1" objects="1" scenarios="1"/>
  <dataConsolidate/>
  <mergeCells count="590">
    <mergeCell ref="P278:Y278"/>
    <mergeCell ref="P279:Y279"/>
    <mergeCell ref="P280:Y280"/>
    <mergeCell ref="P281:Y281"/>
    <mergeCell ref="P269:Y269"/>
    <mergeCell ref="P270:Y270"/>
    <mergeCell ref="P271:Y271"/>
    <mergeCell ref="P272:Y272"/>
    <mergeCell ref="P273:Y273"/>
    <mergeCell ref="P274:Y274"/>
    <mergeCell ref="P275:Y275"/>
    <mergeCell ref="P276:Y276"/>
    <mergeCell ref="P277:Y277"/>
    <mergeCell ref="P260:Y260"/>
    <mergeCell ref="P261:Y261"/>
    <mergeCell ref="P262:Y262"/>
    <mergeCell ref="P263:Y263"/>
    <mergeCell ref="P264:Y264"/>
    <mergeCell ref="P265:Y265"/>
    <mergeCell ref="P266:Y266"/>
    <mergeCell ref="P267:Y267"/>
    <mergeCell ref="P268:Y268"/>
    <mergeCell ref="H364:M364"/>
    <mergeCell ref="H365:M365"/>
    <mergeCell ref="P205:Y205"/>
    <mergeCell ref="P206:Y206"/>
    <mergeCell ref="P207:Y207"/>
    <mergeCell ref="P208:Y208"/>
    <mergeCell ref="P209:Y209"/>
    <mergeCell ref="P210:Y210"/>
    <mergeCell ref="P211:Y211"/>
    <mergeCell ref="P212:Y212"/>
    <mergeCell ref="P213:Y213"/>
    <mergeCell ref="P214:Y214"/>
    <mergeCell ref="P215:Y215"/>
    <mergeCell ref="P216:Y216"/>
    <mergeCell ref="P217:Y217"/>
    <mergeCell ref="P218:Y218"/>
    <mergeCell ref="P219:Y219"/>
    <mergeCell ref="P220:Y220"/>
    <mergeCell ref="P221:Y221"/>
    <mergeCell ref="P255:Y255"/>
    <mergeCell ref="P256:Y256"/>
    <mergeCell ref="P257:Y257"/>
    <mergeCell ref="P258:Y258"/>
    <mergeCell ref="P259:Y259"/>
    <mergeCell ref="H355:M355"/>
    <mergeCell ref="H356:M356"/>
    <mergeCell ref="H357:M357"/>
    <mergeCell ref="H358:M358"/>
    <mergeCell ref="H359:M359"/>
    <mergeCell ref="H360:M360"/>
    <mergeCell ref="H361:M361"/>
    <mergeCell ref="H362:M362"/>
    <mergeCell ref="H363:M363"/>
    <mergeCell ref="H346:M346"/>
    <mergeCell ref="H347:M347"/>
    <mergeCell ref="H348:M348"/>
    <mergeCell ref="H349:M349"/>
    <mergeCell ref="H350:M350"/>
    <mergeCell ref="H351:M351"/>
    <mergeCell ref="H352:M352"/>
    <mergeCell ref="H353:M353"/>
    <mergeCell ref="H354:M354"/>
    <mergeCell ref="H337:M337"/>
    <mergeCell ref="H338:M338"/>
    <mergeCell ref="H339:M339"/>
    <mergeCell ref="H340:M340"/>
    <mergeCell ref="H341:M341"/>
    <mergeCell ref="H342:M342"/>
    <mergeCell ref="H343:M343"/>
    <mergeCell ref="H344:M344"/>
    <mergeCell ref="H345:M345"/>
    <mergeCell ref="H328:M328"/>
    <mergeCell ref="H329:M329"/>
    <mergeCell ref="H330:M330"/>
    <mergeCell ref="H331:M331"/>
    <mergeCell ref="H332:M332"/>
    <mergeCell ref="H333:M333"/>
    <mergeCell ref="H334:M334"/>
    <mergeCell ref="H335:M335"/>
    <mergeCell ref="H336:M336"/>
    <mergeCell ref="H319:M319"/>
    <mergeCell ref="H320:M320"/>
    <mergeCell ref="H321:M321"/>
    <mergeCell ref="H322:M322"/>
    <mergeCell ref="H323:M323"/>
    <mergeCell ref="H324:M324"/>
    <mergeCell ref="H325:M325"/>
    <mergeCell ref="H326:M326"/>
    <mergeCell ref="H327:M327"/>
    <mergeCell ref="H310:M310"/>
    <mergeCell ref="H311:M311"/>
    <mergeCell ref="H312:M312"/>
    <mergeCell ref="H313:M313"/>
    <mergeCell ref="H314:M314"/>
    <mergeCell ref="H315:M315"/>
    <mergeCell ref="H316:M316"/>
    <mergeCell ref="H317:M317"/>
    <mergeCell ref="H318:M318"/>
    <mergeCell ref="H301:M301"/>
    <mergeCell ref="H302:M302"/>
    <mergeCell ref="H303:M303"/>
    <mergeCell ref="H304:M304"/>
    <mergeCell ref="H305:M305"/>
    <mergeCell ref="H306:M306"/>
    <mergeCell ref="H307:M307"/>
    <mergeCell ref="H308:M308"/>
    <mergeCell ref="H309:M309"/>
    <mergeCell ref="H292:M292"/>
    <mergeCell ref="H293:M293"/>
    <mergeCell ref="H294:M294"/>
    <mergeCell ref="H295:M295"/>
    <mergeCell ref="H296:M296"/>
    <mergeCell ref="H297:M297"/>
    <mergeCell ref="H298:M298"/>
    <mergeCell ref="H299:M299"/>
    <mergeCell ref="H300:M300"/>
    <mergeCell ref="H283:M283"/>
    <mergeCell ref="H284:M284"/>
    <mergeCell ref="H285:M285"/>
    <mergeCell ref="H286:M286"/>
    <mergeCell ref="H287:M287"/>
    <mergeCell ref="H288:M288"/>
    <mergeCell ref="H289:M289"/>
    <mergeCell ref="H290:M290"/>
    <mergeCell ref="H291:M291"/>
    <mergeCell ref="H274:M274"/>
    <mergeCell ref="H275:M275"/>
    <mergeCell ref="H276:M276"/>
    <mergeCell ref="H277:M277"/>
    <mergeCell ref="H278:M278"/>
    <mergeCell ref="H279:M279"/>
    <mergeCell ref="H280:M280"/>
    <mergeCell ref="H281:M281"/>
    <mergeCell ref="H282:M282"/>
    <mergeCell ref="H258:M258"/>
    <mergeCell ref="H259:M259"/>
    <mergeCell ref="H260:M260"/>
    <mergeCell ref="H261:M261"/>
    <mergeCell ref="H262:M262"/>
    <mergeCell ref="H263:M263"/>
    <mergeCell ref="H264:M264"/>
    <mergeCell ref="H265:M265"/>
    <mergeCell ref="H266:M266"/>
    <mergeCell ref="H249:M249"/>
    <mergeCell ref="H250:M250"/>
    <mergeCell ref="H251:M251"/>
    <mergeCell ref="H252:M252"/>
    <mergeCell ref="H253:M253"/>
    <mergeCell ref="H254:M254"/>
    <mergeCell ref="H255:M255"/>
    <mergeCell ref="H256:M256"/>
    <mergeCell ref="H257:M257"/>
    <mergeCell ref="H240:M240"/>
    <mergeCell ref="H241:M241"/>
    <mergeCell ref="H242:M242"/>
    <mergeCell ref="H243:M243"/>
    <mergeCell ref="H244:M244"/>
    <mergeCell ref="H245:M245"/>
    <mergeCell ref="H246:M246"/>
    <mergeCell ref="H247:M247"/>
    <mergeCell ref="H248:M248"/>
    <mergeCell ref="N363:O363"/>
    <mergeCell ref="N364:O364"/>
    <mergeCell ref="N365:O365"/>
    <mergeCell ref="P363:Y363"/>
    <mergeCell ref="P364:Y364"/>
    <mergeCell ref="P365:Y365"/>
    <mergeCell ref="N360:O360"/>
    <mergeCell ref="N361:O361"/>
    <mergeCell ref="N362:O362"/>
    <mergeCell ref="P360:Y360"/>
    <mergeCell ref="P361:Y361"/>
    <mergeCell ref="P362:Y362"/>
    <mergeCell ref="N357:O357"/>
    <mergeCell ref="N358:O358"/>
    <mergeCell ref="N359:O359"/>
    <mergeCell ref="P357:Y357"/>
    <mergeCell ref="P358:Y358"/>
    <mergeCell ref="P359:Y359"/>
    <mergeCell ref="N354:O354"/>
    <mergeCell ref="N355:O355"/>
    <mergeCell ref="N356:O356"/>
    <mergeCell ref="P354:Y354"/>
    <mergeCell ref="P355:Y355"/>
    <mergeCell ref="P356:Y356"/>
    <mergeCell ref="N351:O351"/>
    <mergeCell ref="N352:O352"/>
    <mergeCell ref="N353:O353"/>
    <mergeCell ref="P351:Y351"/>
    <mergeCell ref="P352:Y352"/>
    <mergeCell ref="P353:Y353"/>
    <mergeCell ref="N348:O348"/>
    <mergeCell ref="N349:O349"/>
    <mergeCell ref="N350:O350"/>
    <mergeCell ref="P348:Y348"/>
    <mergeCell ref="P349:Y349"/>
    <mergeCell ref="P350:Y350"/>
    <mergeCell ref="N345:O345"/>
    <mergeCell ref="N346:O346"/>
    <mergeCell ref="N347:O347"/>
    <mergeCell ref="P345:Y345"/>
    <mergeCell ref="P346:Y346"/>
    <mergeCell ref="P347:Y347"/>
    <mergeCell ref="N342:O342"/>
    <mergeCell ref="N343:O343"/>
    <mergeCell ref="N344:O344"/>
    <mergeCell ref="P342:Y342"/>
    <mergeCell ref="P343:Y343"/>
    <mergeCell ref="P344:Y344"/>
    <mergeCell ref="N339:O339"/>
    <mergeCell ref="N340:O340"/>
    <mergeCell ref="N341:O341"/>
    <mergeCell ref="P339:Y339"/>
    <mergeCell ref="P340:Y340"/>
    <mergeCell ref="P341:Y341"/>
    <mergeCell ref="N336:O336"/>
    <mergeCell ref="N337:O337"/>
    <mergeCell ref="N338:O338"/>
    <mergeCell ref="P336:Y336"/>
    <mergeCell ref="P337:Y337"/>
    <mergeCell ref="P338:Y338"/>
    <mergeCell ref="N333:O333"/>
    <mergeCell ref="N334:O334"/>
    <mergeCell ref="N335:O335"/>
    <mergeCell ref="P333:Y333"/>
    <mergeCell ref="P334:Y334"/>
    <mergeCell ref="P335:Y335"/>
    <mergeCell ref="N330:O330"/>
    <mergeCell ref="N331:O331"/>
    <mergeCell ref="N332:O332"/>
    <mergeCell ref="P330:Y330"/>
    <mergeCell ref="P331:Y331"/>
    <mergeCell ref="P332:Y332"/>
    <mergeCell ref="N327:O327"/>
    <mergeCell ref="N328:O328"/>
    <mergeCell ref="N329:O329"/>
    <mergeCell ref="P327:Y327"/>
    <mergeCell ref="P328:Y328"/>
    <mergeCell ref="P329:Y329"/>
    <mergeCell ref="N324:O324"/>
    <mergeCell ref="N325:O325"/>
    <mergeCell ref="N326:O326"/>
    <mergeCell ref="P324:Y324"/>
    <mergeCell ref="P325:Y325"/>
    <mergeCell ref="P326:Y326"/>
    <mergeCell ref="N321:O321"/>
    <mergeCell ref="N322:O322"/>
    <mergeCell ref="N323:O323"/>
    <mergeCell ref="P321:Y321"/>
    <mergeCell ref="P322:Y322"/>
    <mergeCell ref="P323:Y323"/>
    <mergeCell ref="N318:O318"/>
    <mergeCell ref="N319:O319"/>
    <mergeCell ref="N320:O320"/>
    <mergeCell ref="P318:Y318"/>
    <mergeCell ref="P319:Y319"/>
    <mergeCell ref="P320:Y320"/>
    <mergeCell ref="N315:O315"/>
    <mergeCell ref="N316:O316"/>
    <mergeCell ref="N317:O317"/>
    <mergeCell ref="P315:Y315"/>
    <mergeCell ref="P316:Y316"/>
    <mergeCell ref="P317:Y317"/>
    <mergeCell ref="N312:O312"/>
    <mergeCell ref="N313:O313"/>
    <mergeCell ref="N314:O314"/>
    <mergeCell ref="P312:Y312"/>
    <mergeCell ref="P313:Y313"/>
    <mergeCell ref="P314:Y314"/>
    <mergeCell ref="N309:O309"/>
    <mergeCell ref="N310:O310"/>
    <mergeCell ref="N311:O311"/>
    <mergeCell ref="P309:Y309"/>
    <mergeCell ref="P310:Y310"/>
    <mergeCell ref="P311:Y311"/>
    <mergeCell ref="N306:O306"/>
    <mergeCell ref="N307:O307"/>
    <mergeCell ref="N308:O308"/>
    <mergeCell ref="P306:Y306"/>
    <mergeCell ref="P307:Y307"/>
    <mergeCell ref="P308:Y308"/>
    <mergeCell ref="N303:O303"/>
    <mergeCell ref="N304:O304"/>
    <mergeCell ref="N305:O305"/>
    <mergeCell ref="P303:Y303"/>
    <mergeCell ref="P304:Y304"/>
    <mergeCell ref="P305:Y305"/>
    <mergeCell ref="N300:O300"/>
    <mergeCell ref="N301:O301"/>
    <mergeCell ref="N302:O302"/>
    <mergeCell ref="P300:Y300"/>
    <mergeCell ref="P301:Y301"/>
    <mergeCell ref="P302:Y302"/>
    <mergeCell ref="N297:O297"/>
    <mergeCell ref="N298:O298"/>
    <mergeCell ref="N299:O299"/>
    <mergeCell ref="P297:Y297"/>
    <mergeCell ref="P298:Y298"/>
    <mergeCell ref="P299:Y299"/>
    <mergeCell ref="N294:O294"/>
    <mergeCell ref="N295:O295"/>
    <mergeCell ref="N296:O296"/>
    <mergeCell ref="P294:Y294"/>
    <mergeCell ref="P295:Y295"/>
    <mergeCell ref="P296:Y296"/>
    <mergeCell ref="N293:O293"/>
    <mergeCell ref="P291:Y291"/>
    <mergeCell ref="P292:Y292"/>
    <mergeCell ref="P293:Y293"/>
    <mergeCell ref="N288:O288"/>
    <mergeCell ref="N289:O289"/>
    <mergeCell ref="N290:O290"/>
    <mergeCell ref="P288:Y288"/>
    <mergeCell ref="P289:Y289"/>
    <mergeCell ref="P290:Y290"/>
    <mergeCell ref="P285:Y285"/>
    <mergeCell ref="P286:Y286"/>
    <mergeCell ref="P287:Y287"/>
    <mergeCell ref="N282:O282"/>
    <mergeCell ref="N283:O283"/>
    <mergeCell ref="N284:O284"/>
    <mergeCell ref="P282:Y282"/>
    <mergeCell ref="P283:Y283"/>
    <mergeCell ref="P284:Y284"/>
    <mergeCell ref="E358:F364"/>
    <mergeCell ref="E365:F365"/>
    <mergeCell ref="N274:O274"/>
    <mergeCell ref="N275:O275"/>
    <mergeCell ref="N276:O276"/>
    <mergeCell ref="N277:O277"/>
    <mergeCell ref="N278:O278"/>
    <mergeCell ref="N279:O279"/>
    <mergeCell ref="N280:O280"/>
    <mergeCell ref="N281:O281"/>
    <mergeCell ref="E294:F296"/>
    <mergeCell ref="E297:F300"/>
    <mergeCell ref="E301:F311"/>
    <mergeCell ref="E312:F318"/>
    <mergeCell ref="E319:F333"/>
    <mergeCell ref="E334:F341"/>
    <mergeCell ref="E342:F344"/>
    <mergeCell ref="E345:F352"/>
    <mergeCell ref="E353:F357"/>
    <mergeCell ref="N285:O285"/>
    <mergeCell ref="N286:O286"/>
    <mergeCell ref="N287:O287"/>
    <mergeCell ref="N291:O291"/>
    <mergeCell ref="N292:O292"/>
    <mergeCell ref="E236:F244"/>
    <mergeCell ref="E245:F249"/>
    <mergeCell ref="E250:F258"/>
    <mergeCell ref="E259:F262"/>
    <mergeCell ref="E263:F268"/>
    <mergeCell ref="E269:F274"/>
    <mergeCell ref="E275:F284"/>
    <mergeCell ref="E285:F290"/>
    <mergeCell ref="E291:F293"/>
    <mergeCell ref="J177:R177"/>
    <mergeCell ref="I176:M176"/>
    <mergeCell ref="I178:M178"/>
    <mergeCell ref="J179:R179"/>
    <mergeCell ref="I182:M182"/>
    <mergeCell ref="E206:F213"/>
    <mergeCell ref="E214:F216"/>
    <mergeCell ref="E217:F221"/>
    <mergeCell ref="H206:M206"/>
    <mergeCell ref="H207:M207"/>
    <mergeCell ref="H208:M208"/>
    <mergeCell ref="H209:M209"/>
    <mergeCell ref="H210:M210"/>
    <mergeCell ref="H211:M211"/>
    <mergeCell ref="H212:M212"/>
    <mergeCell ref="H213:M213"/>
    <mergeCell ref="H214:M214"/>
    <mergeCell ref="H215:M215"/>
    <mergeCell ref="H216:M216"/>
    <mergeCell ref="H217:M217"/>
    <mergeCell ref="H218:M218"/>
    <mergeCell ref="H219:M219"/>
    <mergeCell ref="H220:M220"/>
    <mergeCell ref="E204:Y204"/>
    <mergeCell ref="P250:Y250"/>
    <mergeCell ref="P251:Y251"/>
    <mergeCell ref="P252:Y252"/>
    <mergeCell ref="P253:Y253"/>
    <mergeCell ref="P254:Y254"/>
    <mergeCell ref="P245:Y245"/>
    <mergeCell ref="P246:Y246"/>
    <mergeCell ref="P247:Y247"/>
    <mergeCell ref="P248:Y248"/>
    <mergeCell ref="P249:Y249"/>
    <mergeCell ref="P240:Y240"/>
    <mergeCell ref="P241:Y241"/>
    <mergeCell ref="P242:Y242"/>
    <mergeCell ref="P243:Y243"/>
    <mergeCell ref="P244:Y244"/>
    <mergeCell ref="P235:Y235"/>
    <mergeCell ref="P236:Y236"/>
    <mergeCell ref="P237:Y237"/>
    <mergeCell ref="P238:Y238"/>
    <mergeCell ref="P239:Y239"/>
    <mergeCell ref="P230:Y230"/>
    <mergeCell ref="P231:Y231"/>
    <mergeCell ref="P232:Y232"/>
    <mergeCell ref="P233:Y233"/>
    <mergeCell ref="P234:Y234"/>
    <mergeCell ref="P225:Y225"/>
    <mergeCell ref="P226:Y226"/>
    <mergeCell ref="P227:Y227"/>
    <mergeCell ref="P228:Y228"/>
    <mergeCell ref="P229:Y229"/>
    <mergeCell ref="P222:Y222"/>
    <mergeCell ref="P223:Y223"/>
    <mergeCell ref="P224:Y224"/>
    <mergeCell ref="P187:R187"/>
    <mergeCell ref="P188:R188"/>
    <mergeCell ref="P189:S189"/>
    <mergeCell ref="P186:U186"/>
    <mergeCell ref="T189:U189"/>
    <mergeCell ref="V186:Y188"/>
    <mergeCell ref="E192:H192"/>
    <mergeCell ref="I192:M192"/>
    <mergeCell ref="E193:H193"/>
    <mergeCell ref="I193:M193"/>
    <mergeCell ref="E194:H194"/>
    <mergeCell ref="I194:M194"/>
    <mergeCell ref="E195:H195"/>
    <mergeCell ref="I195:M195"/>
    <mergeCell ref="E185:Y185"/>
    <mergeCell ref="V189:Y189"/>
    <mergeCell ref="C200:I200"/>
    <mergeCell ref="E186:O186"/>
    <mergeCell ref="E222:F228"/>
    <mergeCell ref="E229:F235"/>
    <mergeCell ref="H222:M222"/>
    <mergeCell ref="H223:M223"/>
    <mergeCell ref="H224:M224"/>
    <mergeCell ref="H225:M225"/>
    <mergeCell ref="H226:M226"/>
    <mergeCell ref="H227:M227"/>
    <mergeCell ref="H228:M228"/>
    <mergeCell ref="H229:M229"/>
    <mergeCell ref="H230:M230"/>
    <mergeCell ref="H231:M231"/>
    <mergeCell ref="H232:M232"/>
    <mergeCell ref="H233:M233"/>
    <mergeCell ref="N230:O230"/>
    <mergeCell ref="N231:O231"/>
    <mergeCell ref="H234:M234"/>
    <mergeCell ref="H235:M235"/>
    <mergeCell ref="N209:O209"/>
    <mergeCell ref="N210:O210"/>
    <mergeCell ref="N211:O211"/>
    <mergeCell ref="N212:O212"/>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W1:Z1"/>
    <mergeCell ref="C174:H174"/>
    <mergeCell ref="I73:Y73"/>
    <mergeCell ref="J74:Y74"/>
    <mergeCell ref="I75:Y75"/>
    <mergeCell ref="I32:Y32"/>
    <mergeCell ref="I180:M180"/>
    <mergeCell ref="J181:Y181"/>
    <mergeCell ref="H221:M221"/>
    <mergeCell ref="E187:I187"/>
    <mergeCell ref="E188:I188"/>
    <mergeCell ref="E189:J189"/>
    <mergeCell ref="K187:N187"/>
    <mergeCell ref="K188:N188"/>
    <mergeCell ref="K189:O189"/>
    <mergeCell ref="N218:O218"/>
    <mergeCell ref="N205:O205"/>
    <mergeCell ref="N215:O215"/>
    <mergeCell ref="N216:O216"/>
    <mergeCell ref="N217:O217"/>
    <mergeCell ref="E205:M205"/>
    <mergeCell ref="N206:O206"/>
    <mergeCell ref="N207:O207"/>
    <mergeCell ref="N208:O208"/>
    <mergeCell ref="H236:M236"/>
    <mergeCell ref="H237:M237"/>
    <mergeCell ref="H238:M238"/>
    <mergeCell ref="H239:M239"/>
    <mergeCell ref="N219:O219"/>
    <mergeCell ref="N220:O220"/>
    <mergeCell ref="N221:O221"/>
    <mergeCell ref="N222:O222"/>
    <mergeCell ref="N223:O223"/>
    <mergeCell ref="N239:O239"/>
    <mergeCell ref="N224:O224"/>
    <mergeCell ref="N225:O225"/>
    <mergeCell ref="N226:O226"/>
    <mergeCell ref="N227:O227"/>
    <mergeCell ref="N228:O228"/>
    <mergeCell ref="N229:O229"/>
    <mergeCell ref="N251:O251"/>
    <mergeCell ref="N252:O252"/>
    <mergeCell ref="N253:O253"/>
    <mergeCell ref="N254:O254"/>
    <mergeCell ref="N213:O213"/>
    <mergeCell ref="N214:O214"/>
    <mergeCell ref="N232:O232"/>
    <mergeCell ref="N233:O233"/>
    <mergeCell ref="N234:O234"/>
    <mergeCell ref="N235:O235"/>
    <mergeCell ref="N236:O236"/>
    <mergeCell ref="N237:O237"/>
    <mergeCell ref="N238:O238"/>
    <mergeCell ref="N249:O249"/>
    <mergeCell ref="N250:O250"/>
    <mergeCell ref="N244:O244"/>
    <mergeCell ref="N245:O245"/>
    <mergeCell ref="N246:O246"/>
    <mergeCell ref="N241:O241"/>
    <mergeCell ref="N242:O242"/>
    <mergeCell ref="N243:O243"/>
    <mergeCell ref="N247:O247"/>
    <mergeCell ref="N248:O248"/>
    <mergeCell ref="N240:O240"/>
    <mergeCell ref="N260:O260"/>
    <mergeCell ref="N261:O261"/>
    <mergeCell ref="N262:O262"/>
    <mergeCell ref="N263:O263"/>
    <mergeCell ref="N264:O264"/>
    <mergeCell ref="N265:O265"/>
    <mergeCell ref="N266:O266"/>
    <mergeCell ref="N255:O255"/>
    <mergeCell ref="N256:O256"/>
    <mergeCell ref="N257:O257"/>
    <mergeCell ref="N258:O258"/>
    <mergeCell ref="N259:O259"/>
    <mergeCell ref="H267:M267"/>
    <mergeCell ref="H268:M268"/>
    <mergeCell ref="N267:O267"/>
    <mergeCell ref="N268:O268"/>
    <mergeCell ref="N269:O269"/>
    <mergeCell ref="N270:O270"/>
    <mergeCell ref="N271:O271"/>
    <mergeCell ref="N272:O272"/>
    <mergeCell ref="N273:O273"/>
    <mergeCell ref="H269:M269"/>
    <mergeCell ref="H270:M270"/>
    <mergeCell ref="H271:M271"/>
    <mergeCell ref="H272:M272"/>
    <mergeCell ref="H273:M273"/>
  </mergeCells>
  <phoneticPr fontId="5"/>
  <conditionalFormatting sqref="I20:M20">
    <cfRule type="expression" dxfId="357" priority="358" stopIfTrue="1">
      <formula>$A20&lt;&gt;0</formula>
    </cfRule>
  </conditionalFormatting>
  <conditionalFormatting sqref="I22:Y22">
    <cfRule type="expression" dxfId="356" priority="357" stopIfTrue="1">
      <formula>$A22&lt;&gt;0</formula>
    </cfRule>
  </conditionalFormatting>
  <conditionalFormatting sqref="I24:Y24">
    <cfRule type="expression" dxfId="355" priority="356" stopIfTrue="1">
      <formula>$A24&lt;&gt;0</formula>
    </cfRule>
  </conditionalFormatting>
  <conditionalFormatting sqref="I26:Y26">
    <cfRule type="expression" dxfId="354" priority="355" stopIfTrue="1">
      <formula>$A26&lt;&gt;0</formula>
    </cfRule>
  </conditionalFormatting>
  <conditionalFormatting sqref="I28:Y28">
    <cfRule type="expression" dxfId="353" priority="354" stopIfTrue="1">
      <formula>$A28&lt;&gt;0</formula>
    </cfRule>
  </conditionalFormatting>
  <conditionalFormatting sqref="I30:Y30">
    <cfRule type="expression" dxfId="352" priority="353" stopIfTrue="1">
      <formula>$A30&lt;&gt;0</formula>
    </cfRule>
  </conditionalFormatting>
  <conditionalFormatting sqref="I32:Y32">
    <cfRule type="expression" dxfId="351" priority="352" stopIfTrue="1">
      <formula>$A32&lt;&gt;0</formula>
    </cfRule>
  </conditionalFormatting>
  <conditionalFormatting sqref="I34:M34">
    <cfRule type="expression" dxfId="350" priority="351" stopIfTrue="1">
      <formula>$A34&lt;&gt;0</formula>
    </cfRule>
  </conditionalFormatting>
  <conditionalFormatting sqref="I36:M36">
    <cfRule type="expression" dxfId="349" priority="350" stopIfTrue="1">
      <formula>$A36&lt;&gt;0</formula>
    </cfRule>
  </conditionalFormatting>
  <conditionalFormatting sqref="I38:Y38">
    <cfRule type="expression" dxfId="348" priority="349" stopIfTrue="1">
      <formula>$A38&lt;&gt;0</formula>
    </cfRule>
  </conditionalFormatting>
  <conditionalFormatting sqref="I40:M40">
    <cfRule type="expression" dxfId="347" priority="348" stopIfTrue="1">
      <formula>$A40&lt;&gt;0</formula>
    </cfRule>
  </conditionalFormatting>
  <conditionalFormatting sqref="I63:M63">
    <cfRule type="expression" dxfId="346" priority="347" stopIfTrue="1">
      <formula>$A63&lt;&gt;0</formula>
    </cfRule>
  </conditionalFormatting>
  <conditionalFormatting sqref="I69:M69">
    <cfRule type="expression" dxfId="345" priority="346" stopIfTrue="1">
      <formula>$A69&lt;&gt;0</formula>
    </cfRule>
  </conditionalFormatting>
  <conditionalFormatting sqref="I71:Y71">
    <cfRule type="expression" dxfId="344" priority="345" stopIfTrue="1">
      <formula>$A71&lt;&gt;0</formula>
    </cfRule>
  </conditionalFormatting>
  <conditionalFormatting sqref="I73:Y73">
    <cfRule type="expression" dxfId="343" priority="344" stopIfTrue="1">
      <formula>$A73&lt;&gt;0</formula>
    </cfRule>
  </conditionalFormatting>
  <conditionalFormatting sqref="I75:Y75">
    <cfRule type="expression" dxfId="342" priority="343" stopIfTrue="1">
      <formula>$A75&lt;&gt;0</formula>
    </cfRule>
  </conditionalFormatting>
  <conditionalFormatting sqref="I77:Y77">
    <cfRule type="expression" dxfId="341" priority="342" stopIfTrue="1">
      <formula>$A77&lt;&gt;0</formula>
    </cfRule>
  </conditionalFormatting>
  <conditionalFormatting sqref="I79:Y79">
    <cfRule type="expression" dxfId="340" priority="341" stopIfTrue="1">
      <formula>$A79&lt;&gt;0</formula>
    </cfRule>
  </conditionalFormatting>
  <conditionalFormatting sqref="I81:Y81">
    <cfRule type="expression" dxfId="339" priority="340" stopIfTrue="1">
      <formula>$A81&lt;&gt;0</formula>
    </cfRule>
  </conditionalFormatting>
  <conditionalFormatting sqref="I83:M83">
    <cfRule type="expression" dxfId="338" priority="339" stopIfTrue="1">
      <formula>$A83&lt;&gt;0</formula>
    </cfRule>
  </conditionalFormatting>
  <conditionalFormatting sqref="P83">
    <cfRule type="expression" dxfId="337" priority="338" stopIfTrue="1">
      <formula>$A84&lt;&gt;0</formula>
    </cfRule>
  </conditionalFormatting>
  <conditionalFormatting sqref="I85:M85">
    <cfRule type="expression" dxfId="336" priority="337" stopIfTrue="1">
      <formula>$A85&lt;&gt;0</formula>
    </cfRule>
  </conditionalFormatting>
  <conditionalFormatting sqref="I87:Y87">
    <cfRule type="expression" dxfId="335" priority="336" stopIfTrue="1">
      <formula>$A87&lt;&gt;0</formula>
    </cfRule>
  </conditionalFormatting>
  <conditionalFormatting sqref="I114:Y114">
    <cfRule type="expression" dxfId="334" priority="335" stopIfTrue="1">
      <formula>$A114&lt;&gt;0</formula>
    </cfRule>
  </conditionalFormatting>
  <conditionalFormatting sqref="I116:Y116">
    <cfRule type="expression" dxfId="333" priority="334" stopIfTrue="1">
      <formula>$A116&lt;&gt;0</formula>
    </cfRule>
  </conditionalFormatting>
  <conditionalFormatting sqref="I120:Y120">
    <cfRule type="expression" dxfId="332" priority="333" stopIfTrue="1">
      <formula>$A120&lt;&gt;0</formula>
    </cfRule>
  </conditionalFormatting>
  <conditionalFormatting sqref="I122:M122">
    <cfRule type="expression" dxfId="331" priority="332" stopIfTrue="1">
      <formula>$A122&lt;&gt;0</formula>
    </cfRule>
  </conditionalFormatting>
  <conditionalFormatting sqref="I124:M124">
    <cfRule type="expression" dxfId="330" priority="331" stopIfTrue="1">
      <formula>$A124&lt;&gt;0</formula>
    </cfRule>
  </conditionalFormatting>
  <conditionalFormatting sqref="I126:Y126">
    <cfRule type="expression" dxfId="329" priority="330" stopIfTrue="1">
      <formula>$A126&lt;&gt;0</formula>
    </cfRule>
  </conditionalFormatting>
  <conditionalFormatting sqref="I153:M153">
    <cfRule type="expression" dxfId="328" priority="329" stopIfTrue="1">
      <formula>$A153&lt;&gt;0</formula>
    </cfRule>
  </conditionalFormatting>
  <conditionalFormatting sqref="I155:Y155">
    <cfRule type="expression" dxfId="327" priority="328" stopIfTrue="1">
      <formula>$A155&lt;&gt;0</formula>
    </cfRule>
  </conditionalFormatting>
  <conditionalFormatting sqref="I157:Y157">
    <cfRule type="expression" dxfId="326" priority="327" stopIfTrue="1">
      <formula>$A157&lt;&gt;0</formula>
    </cfRule>
  </conditionalFormatting>
  <conditionalFormatting sqref="I159:M159">
    <cfRule type="expression" dxfId="325" priority="326" stopIfTrue="1">
      <formula>$A159&lt;&gt;0</formula>
    </cfRule>
  </conditionalFormatting>
  <conditionalFormatting sqref="I161:M161">
    <cfRule type="expression" dxfId="324" priority="325" stopIfTrue="1">
      <formula>$A161&lt;&gt;0</formula>
    </cfRule>
  </conditionalFormatting>
  <conditionalFormatting sqref="I163:Y163">
    <cfRule type="expression" dxfId="323" priority="324" stopIfTrue="1">
      <formula>$A163&lt;&gt;0</formula>
    </cfRule>
  </conditionalFormatting>
  <conditionalFormatting sqref="I165:M165">
    <cfRule type="expression" dxfId="322" priority="323" stopIfTrue="1">
      <formula>$A165&lt;&gt;0</formula>
    </cfRule>
  </conditionalFormatting>
  <conditionalFormatting sqref="I167:M167">
    <cfRule type="expression" dxfId="321" priority="322" stopIfTrue="1">
      <formula>$A167&lt;&gt;0</formula>
    </cfRule>
  </conditionalFormatting>
  <conditionalFormatting sqref="I169:Y169">
    <cfRule type="expression" dxfId="320" priority="321" stopIfTrue="1">
      <formula>$A169&lt;&gt;0</formula>
    </cfRule>
  </conditionalFormatting>
  <conditionalFormatting sqref="N206:O206">
    <cfRule type="expression" dxfId="319" priority="320" stopIfTrue="1">
      <formula>希望&lt;&gt;0</formula>
    </cfRule>
  </conditionalFormatting>
  <conditionalFormatting sqref="P206:Y206">
    <cfRule type="expression" dxfId="318" priority="319" stopIfTrue="1">
      <formula>$A206&lt;&gt;0</formula>
    </cfRule>
  </conditionalFormatting>
  <conditionalFormatting sqref="N207:O207">
    <cfRule type="expression" dxfId="317" priority="318" stopIfTrue="1">
      <formula>希望&lt;&gt;0</formula>
    </cfRule>
  </conditionalFormatting>
  <conditionalFormatting sqref="P207:Y207">
    <cfRule type="expression" dxfId="316" priority="317" stopIfTrue="1">
      <formula>$A207&lt;&gt;0</formula>
    </cfRule>
  </conditionalFormatting>
  <conditionalFormatting sqref="N208:O208">
    <cfRule type="expression" dxfId="315" priority="316" stopIfTrue="1">
      <formula>希望&lt;&gt;0</formula>
    </cfRule>
  </conditionalFormatting>
  <conditionalFormatting sqref="P208:Y208">
    <cfRule type="expression" dxfId="314" priority="315" stopIfTrue="1">
      <formula>$A208&lt;&gt;0</formula>
    </cfRule>
  </conditionalFormatting>
  <conditionalFormatting sqref="N209:O209">
    <cfRule type="expression" dxfId="313" priority="314" stopIfTrue="1">
      <formula>希望&lt;&gt;0</formula>
    </cfRule>
  </conditionalFormatting>
  <conditionalFormatting sqref="P209:Y209">
    <cfRule type="expression" dxfId="312" priority="313" stopIfTrue="1">
      <formula>$A209&lt;&gt;0</formula>
    </cfRule>
  </conditionalFormatting>
  <conditionalFormatting sqref="N210:O210">
    <cfRule type="expression" dxfId="311" priority="312" stopIfTrue="1">
      <formula>希望&lt;&gt;0</formula>
    </cfRule>
  </conditionalFormatting>
  <conditionalFormatting sqref="P210:Y210">
    <cfRule type="expression" dxfId="310" priority="311" stopIfTrue="1">
      <formula>$A210&lt;&gt;0</formula>
    </cfRule>
  </conditionalFormatting>
  <conditionalFormatting sqref="N211:O211">
    <cfRule type="expression" dxfId="309" priority="310" stopIfTrue="1">
      <formula>希望&lt;&gt;0</formula>
    </cfRule>
  </conditionalFormatting>
  <conditionalFormatting sqref="P211:Y211">
    <cfRule type="expression" dxfId="308" priority="309" stopIfTrue="1">
      <formula>$A211&lt;&gt;0</formula>
    </cfRule>
  </conditionalFormatting>
  <conditionalFormatting sqref="N212:O212">
    <cfRule type="expression" dxfId="307" priority="308" stopIfTrue="1">
      <formula>希望&lt;&gt;0</formula>
    </cfRule>
  </conditionalFormatting>
  <conditionalFormatting sqref="P212:Y212">
    <cfRule type="expression" dxfId="306" priority="307" stopIfTrue="1">
      <formula>$A212&lt;&gt;0</formula>
    </cfRule>
  </conditionalFormatting>
  <conditionalFormatting sqref="N213:O213">
    <cfRule type="expression" dxfId="305" priority="306" stopIfTrue="1">
      <formula>希望&lt;&gt;0</formula>
    </cfRule>
  </conditionalFormatting>
  <conditionalFormatting sqref="P213:Y213">
    <cfRule type="expression" dxfId="304" priority="305" stopIfTrue="1">
      <formula>$A213&lt;&gt;0</formula>
    </cfRule>
  </conditionalFormatting>
  <conditionalFormatting sqref="N214:O214">
    <cfRule type="expression" dxfId="303" priority="304" stopIfTrue="1">
      <formula>希望&lt;&gt;0</formula>
    </cfRule>
  </conditionalFormatting>
  <conditionalFormatting sqref="P214:Y214">
    <cfRule type="expression" dxfId="302" priority="303" stopIfTrue="1">
      <formula>$A214&lt;&gt;0</formula>
    </cfRule>
  </conditionalFormatting>
  <conditionalFormatting sqref="N215:O215">
    <cfRule type="expression" dxfId="301" priority="302" stopIfTrue="1">
      <formula>希望&lt;&gt;0</formula>
    </cfRule>
  </conditionalFormatting>
  <conditionalFormatting sqref="P215:Y215">
    <cfRule type="expression" dxfId="300" priority="301" stopIfTrue="1">
      <formula>$A215&lt;&gt;0</formula>
    </cfRule>
  </conditionalFormatting>
  <conditionalFormatting sqref="N216:O216">
    <cfRule type="expression" dxfId="299" priority="300" stopIfTrue="1">
      <formula>希望&lt;&gt;0</formula>
    </cfRule>
  </conditionalFormatting>
  <conditionalFormatting sqref="P216:Y216">
    <cfRule type="expression" dxfId="298" priority="299" stopIfTrue="1">
      <formula>$A216&lt;&gt;0</formula>
    </cfRule>
  </conditionalFormatting>
  <conditionalFormatting sqref="N217:O217">
    <cfRule type="expression" dxfId="297" priority="298" stopIfTrue="1">
      <formula>希望&lt;&gt;0</formula>
    </cfRule>
  </conditionalFormatting>
  <conditionalFormatting sqref="P217:Y217">
    <cfRule type="expression" dxfId="296" priority="297" stopIfTrue="1">
      <formula>$A217&lt;&gt;0</formula>
    </cfRule>
  </conditionalFormatting>
  <conditionalFormatting sqref="N218:O218">
    <cfRule type="expression" dxfId="295" priority="296" stopIfTrue="1">
      <formula>希望&lt;&gt;0</formula>
    </cfRule>
  </conditionalFormatting>
  <conditionalFormatting sqref="P218:Y218">
    <cfRule type="expression" dxfId="294" priority="295" stopIfTrue="1">
      <formula>$A218&lt;&gt;0</formula>
    </cfRule>
  </conditionalFormatting>
  <conditionalFormatting sqref="N219:O219">
    <cfRule type="expression" dxfId="293" priority="294" stopIfTrue="1">
      <formula>希望&lt;&gt;0</formula>
    </cfRule>
  </conditionalFormatting>
  <conditionalFormatting sqref="P219:Y219">
    <cfRule type="expression" dxfId="292" priority="293" stopIfTrue="1">
      <formula>$A219&lt;&gt;0</formula>
    </cfRule>
  </conditionalFormatting>
  <conditionalFormatting sqref="N220:O220">
    <cfRule type="expression" dxfId="291" priority="292" stopIfTrue="1">
      <formula>希望&lt;&gt;0</formula>
    </cfRule>
  </conditionalFormatting>
  <conditionalFormatting sqref="P220:Y220">
    <cfRule type="expression" dxfId="290" priority="291" stopIfTrue="1">
      <formula>$A220&lt;&gt;0</formula>
    </cfRule>
  </conditionalFormatting>
  <conditionalFormatting sqref="N221:O221">
    <cfRule type="expression" dxfId="289" priority="290" stopIfTrue="1">
      <formula>希望&lt;&gt;0</formula>
    </cfRule>
  </conditionalFormatting>
  <conditionalFormatting sqref="P221:Y221">
    <cfRule type="expression" dxfId="288" priority="289" stopIfTrue="1">
      <formula>$A221&lt;&gt;0</formula>
    </cfRule>
  </conditionalFormatting>
  <conditionalFormatting sqref="N222:O222">
    <cfRule type="expression" dxfId="287" priority="288" stopIfTrue="1">
      <formula>希望&lt;&gt;0</formula>
    </cfRule>
  </conditionalFormatting>
  <conditionalFormatting sqref="P222:Y222">
    <cfRule type="expression" dxfId="286" priority="287" stopIfTrue="1">
      <formula>$A222&lt;&gt;0</formula>
    </cfRule>
  </conditionalFormatting>
  <conditionalFormatting sqref="N223:O223">
    <cfRule type="expression" dxfId="285" priority="286" stopIfTrue="1">
      <formula>希望&lt;&gt;0</formula>
    </cfRule>
  </conditionalFormatting>
  <conditionalFormatting sqref="P223:Y223">
    <cfRule type="expression" dxfId="284" priority="285" stopIfTrue="1">
      <formula>$A223&lt;&gt;0</formula>
    </cfRule>
  </conditionalFormatting>
  <conditionalFormatting sqref="N224:O224">
    <cfRule type="expression" dxfId="283" priority="284" stopIfTrue="1">
      <formula>希望&lt;&gt;0</formula>
    </cfRule>
  </conditionalFormatting>
  <conditionalFormatting sqref="P224:Y224">
    <cfRule type="expression" dxfId="282" priority="283" stopIfTrue="1">
      <formula>$A224&lt;&gt;0</formula>
    </cfRule>
  </conditionalFormatting>
  <conditionalFormatting sqref="N225:O225">
    <cfRule type="expression" dxfId="281" priority="282" stopIfTrue="1">
      <formula>希望&lt;&gt;0</formula>
    </cfRule>
  </conditionalFormatting>
  <conditionalFormatting sqref="P225:Y225">
    <cfRule type="expression" dxfId="280" priority="281" stopIfTrue="1">
      <formula>$A225&lt;&gt;0</formula>
    </cfRule>
  </conditionalFormatting>
  <conditionalFormatting sqref="N226:O226">
    <cfRule type="expression" dxfId="279" priority="280" stopIfTrue="1">
      <formula>希望&lt;&gt;0</formula>
    </cfRule>
  </conditionalFormatting>
  <conditionalFormatting sqref="P226:Y226">
    <cfRule type="expression" dxfId="278" priority="279" stopIfTrue="1">
      <formula>$A226&lt;&gt;0</formula>
    </cfRule>
  </conditionalFormatting>
  <conditionalFormatting sqref="N227:O227">
    <cfRule type="expression" dxfId="277" priority="278" stopIfTrue="1">
      <formula>希望&lt;&gt;0</formula>
    </cfRule>
  </conditionalFormatting>
  <conditionalFormatting sqref="P227:Y227">
    <cfRule type="expression" dxfId="276" priority="277" stopIfTrue="1">
      <formula>$A227&lt;&gt;0</formula>
    </cfRule>
  </conditionalFormatting>
  <conditionalFormatting sqref="N228:O228">
    <cfRule type="expression" dxfId="275" priority="276" stopIfTrue="1">
      <formula>希望&lt;&gt;0</formula>
    </cfRule>
  </conditionalFormatting>
  <conditionalFormatting sqref="P228:Y228">
    <cfRule type="expression" dxfId="274" priority="275" stopIfTrue="1">
      <formula>$A228&lt;&gt;0</formula>
    </cfRule>
  </conditionalFormatting>
  <conditionalFormatting sqref="N229:O229">
    <cfRule type="expression" dxfId="273" priority="274" stopIfTrue="1">
      <formula>希望&lt;&gt;0</formula>
    </cfRule>
  </conditionalFormatting>
  <conditionalFormatting sqref="P229:Y229">
    <cfRule type="expression" dxfId="272" priority="273" stopIfTrue="1">
      <formula>$A229&lt;&gt;0</formula>
    </cfRule>
  </conditionalFormatting>
  <conditionalFormatting sqref="N230:O230">
    <cfRule type="expression" dxfId="271" priority="272" stopIfTrue="1">
      <formula>希望&lt;&gt;0</formula>
    </cfRule>
  </conditionalFormatting>
  <conditionalFormatting sqref="P230:Y230">
    <cfRule type="expression" dxfId="270" priority="271" stopIfTrue="1">
      <formula>$A230&lt;&gt;0</formula>
    </cfRule>
  </conditionalFormatting>
  <conditionalFormatting sqref="N231:O231">
    <cfRule type="expression" dxfId="269" priority="270" stopIfTrue="1">
      <formula>希望&lt;&gt;0</formula>
    </cfRule>
  </conditionalFormatting>
  <conditionalFormatting sqref="P231:Y231">
    <cfRule type="expression" dxfId="268" priority="269" stopIfTrue="1">
      <formula>$A231&lt;&gt;0</formula>
    </cfRule>
  </conditionalFormatting>
  <conditionalFormatting sqref="N232:O232">
    <cfRule type="expression" dxfId="267" priority="268" stopIfTrue="1">
      <formula>希望&lt;&gt;0</formula>
    </cfRule>
  </conditionalFormatting>
  <conditionalFormatting sqref="P232:Y232">
    <cfRule type="expression" dxfId="266" priority="267" stopIfTrue="1">
      <formula>$A232&lt;&gt;0</formula>
    </cfRule>
  </conditionalFormatting>
  <conditionalFormatting sqref="N233:O233">
    <cfRule type="expression" dxfId="265" priority="266" stopIfTrue="1">
      <formula>希望&lt;&gt;0</formula>
    </cfRule>
  </conditionalFormatting>
  <conditionalFormatting sqref="P233:Y233">
    <cfRule type="expression" dxfId="264" priority="265" stopIfTrue="1">
      <formula>$A233&lt;&gt;0</formula>
    </cfRule>
  </conditionalFormatting>
  <conditionalFormatting sqref="N234:O234">
    <cfRule type="expression" dxfId="263" priority="264" stopIfTrue="1">
      <formula>希望&lt;&gt;0</formula>
    </cfRule>
  </conditionalFormatting>
  <conditionalFormatting sqref="P234:Y234">
    <cfRule type="expression" dxfId="262" priority="263" stopIfTrue="1">
      <formula>$A234&lt;&gt;0</formula>
    </cfRule>
  </conditionalFormatting>
  <conditionalFormatting sqref="N235:O235">
    <cfRule type="expression" dxfId="261" priority="262" stopIfTrue="1">
      <formula>希望&lt;&gt;0</formula>
    </cfRule>
  </conditionalFormatting>
  <conditionalFormatting sqref="P235:Y235">
    <cfRule type="expression" dxfId="260" priority="261" stopIfTrue="1">
      <formula>$A235&lt;&gt;0</formula>
    </cfRule>
  </conditionalFormatting>
  <conditionalFormatting sqref="N236:O236">
    <cfRule type="expression" dxfId="259" priority="260" stopIfTrue="1">
      <formula>希望&lt;&gt;0</formula>
    </cfRule>
  </conditionalFormatting>
  <conditionalFormatting sqref="P236:Y236">
    <cfRule type="expression" dxfId="258" priority="259" stopIfTrue="1">
      <formula>$A236&lt;&gt;0</formula>
    </cfRule>
  </conditionalFormatting>
  <conditionalFormatting sqref="N237:O237">
    <cfRule type="expression" dxfId="257" priority="258" stopIfTrue="1">
      <formula>希望&lt;&gt;0</formula>
    </cfRule>
  </conditionalFormatting>
  <conditionalFormatting sqref="P237:Y237">
    <cfRule type="expression" dxfId="256" priority="257" stopIfTrue="1">
      <formula>$A237&lt;&gt;0</formula>
    </cfRule>
  </conditionalFormatting>
  <conditionalFormatting sqref="N238:O238">
    <cfRule type="expression" dxfId="255" priority="256" stopIfTrue="1">
      <formula>希望&lt;&gt;0</formula>
    </cfRule>
  </conditionalFormatting>
  <conditionalFormatting sqref="P238:Y238">
    <cfRule type="expression" dxfId="254" priority="255" stopIfTrue="1">
      <formula>$A238&lt;&gt;0</formula>
    </cfRule>
  </conditionalFormatting>
  <conditionalFormatting sqref="N239:O239">
    <cfRule type="expression" dxfId="253" priority="254" stopIfTrue="1">
      <formula>希望&lt;&gt;0</formula>
    </cfRule>
  </conditionalFormatting>
  <conditionalFormatting sqref="P239:Y239">
    <cfRule type="expression" dxfId="252" priority="253" stopIfTrue="1">
      <formula>$A239&lt;&gt;0</formula>
    </cfRule>
  </conditionalFormatting>
  <conditionalFormatting sqref="N240:O240">
    <cfRule type="expression" dxfId="251" priority="252" stopIfTrue="1">
      <formula>希望&lt;&gt;0</formula>
    </cfRule>
  </conditionalFormatting>
  <conditionalFormatting sqref="P240:Y240">
    <cfRule type="expression" dxfId="250" priority="251" stopIfTrue="1">
      <formula>$A240&lt;&gt;0</formula>
    </cfRule>
  </conditionalFormatting>
  <conditionalFormatting sqref="N241:O241">
    <cfRule type="expression" dxfId="249" priority="250" stopIfTrue="1">
      <formula>希望&lt;&gt;0</formula>
    </cfRule>
  </conditionalFormatting>
  <conditionalFormatting sqref="P241:Y241">
    <cfRule type="expression" dxfId="248" priority="249" stopIfTrue="1">
      <formula>$A241&lt;&gt;0</formula>
    </cfRule>
  </conditionalFormatting>
  <conditionalFormatting sqref="N242:O242">
    <cfRule type="expression" dxfId="247" priority="248" stopIfTrue="1">
      <formula>希望&lt;&gt;0</formula>
    </cfRule>
  </conditionalFormatting>
  <conditionalFormatting sqref="P242:Y242">
    <cfRule type="expression" dxfId="246" priority="247" stopIfTrue="1">
      <formula>$A242&lt;&gt;0</formula>
    </cfRule>
  </conditionalFormatting>
  <conditionalFormatting sqref="N243:O243">
    <cfRule type="expression" dxfId="245" priority="246" stopIfTrue="1">
      <formula>希望&lt;&gt;0</formula>
    </cfRule>
  </conditionalFormatting>
  <conditionalFormatting sqref="P243:Y243">
    <cfRule type="expression" dxfId="244" priority="245" stopIfTrue="1">
      <formula>$A243&lt;&gt;0</formula>
    </cfRule>
  </conditionalFormatting>
  <conditionalFormatting sqref="N244:O244">
    <cfRule type="expression" dxfId="243" priority="244" stopIfTrue="1">
      <formula>希望&lt;&gt;0</formula>
    </cfRule>
  </conditionalFormatting>
  <conditionalFormatting sqref="P244:Y244">
    <cfRule type="expression" dxfId="242" priority="243" stopIfTrue="1">
      <formula>$A244&lt;&gt;0</formula>
    </cfRule>
  </conditionalFormatting>
  <conditionalFormatting sqref="N245:O245">
    <cfRule type="expression" dxfId="241" priority="242" stopIfTrue="1">
      <formula>希望&lt;&gt;0</formula>
    </cfRule>
  </conditionalFormatting>
  <conditionalFormatting sqref="P245:Y245">
    <cfRule type="expression" dxfId="240" priority="241" stopIfTrue="1">
      <formula>$A245&lt;&gt;0</formula>
    </cfRule>
  </conditionalFormatting>
  <conditionalFormatting sqref="N246:O246">
    <cfRule type="expression" dxfId="239" priority="240" stopIfTrue="1">
      <formula>希望&lt;&gt;0</formula>
    </cfRule>
  </conditionalFormatting>
  <conditionalFormatting sqref="P246:Y246">
    <cfRule type="expression" dxfId="238" priority="239" stopIfTrue="1">
      <formula>$A246&lt;&gt;0</formula>
    </cfRule>
  </conditionalFormatting>
  <conditionalFormatting sqref="N247:O247">
    <cfRule type="expression" dxfId="237" priority="238" stopIfTrue="1">
      <formula>希望&lt;&gt;0</formula>
    </cfRule>
  </conditionalFormatting>
  <conditionalFormatting sqref="P247:Y247">
    <cfRule type="expression" dxfId="236" priority="237" stopIfTrue="1">
      <formula>$A247&lt;&gt;0</formula>
    </cfRule>
  </conditionalFormatting>
  <conditionalFormatting sqref="N248:O248">
    <cfRule type="expression" dxfId="235" priority="236" stopIfTrue="1">
      <formula>希望&lt;&gt;0</formula>
    </cfRule>
  </conditionalFormatting>
  <conditionalFormatting sqref="P248:Y248">
    <cfRule type="expression" dxfId="234" priority="235" stopIfTrue="1">
      <formula>$A248&lt;&gt;0</formula>
    </cfRule>
  </conditionalFormatting>
  <conditionalFormatting sqref="N249:O249">
    <cfRule type="expression" dxfId="233" priority="234" stopIfTrue="1">
      <formula>希望&lt;&gt;0</formula>
    </cfRule>
  </conditionalFormatting>
  <conditionalFormatting sqref="P249:Y249">
    <cfRule type="expression" dxfId="232" priority="233" stopIfTrue="1">
      <formula>$A249&lt;&gt;0</formula>
    </cfRule>
  </conditionalFormatting>
  <conditionalFormatting sqref="N250:O250">
    <cfRule type="expression" dxfId="231" priority="232" stopIfTrue="1">
      <formula>希望&lt;&gt;0</formula>
    </cfRule>
  </conditionalFormatting>
  <conditionalFormatting sqref="P250:Y250">
    <cfRule type="expression" dxfId="230" priority="231" stopIfTrue="1">
      <formula>$A250&lt;&gt;0</formula>
    </cfRule>
  </conditionalFormatting>
  <conditionalFormatting sqref="N251:O251">
    <cfRule type="expression" dxfId="229" priority="230" stopIfTrue="1">
      <formula>希望&lt;&gt;0</formula>
    </cfRule>
  </conditionalFormatting>
  <conditionalFormatting sqref="P251:Y251">
    <cfRule type="expression" dxfId="228" priority="229" stopIfTrue="1">
      <formula>$A251&lt;&gt;0</formula>
    </cfRule>
  </conditionalFormatting>
  <conditionalFormatting sqref="N252:O252">
    <cfRule type="expression" dxfId="227" priority="228" stopIfTrue="1">
      <formula>希望&lt;&gt;0</formula>
    </cfRule>
  </conditionalFormatting>
  <conditionalFormatting sqref="P252:Y252">
    <cfRule type="expression" dxfId="226" priority="227" stopIfTrue="1">
      <formula>$A252&lt;&gt;0</formula>
    </cfRule>
  </conditionalFormatting>
  <conditionalFormatting sqref="N253:O253">
    <cfRule type="expression" dxfId="225" priority="226" stopIfTrue="1">
      <formula>希望&lt;&gt;0</formula>
    </cfRule>
  </conditionalFormatting>
  <conditionalFormatting sqref="P253:Y253">
    <cfRule type="expression" dxfId="224" priority="225" stopIfTrue="1">
      <formula>$A253&lt;&gt;0</formula>
    </cfRule>
  </conditionalFormatting>
  <conditionalFormatting sqref="N254:O254">
    <cfRule type="expression" dxfId="223" priority="224" stopIfTrue="1">
      <formula>希望&lt;&gt;0</formula>
    </cfRule>
  </conditionalFormatting>
  <conditionalFormatting sqref="P254:Y254">
    <cfRule type="expression" dxfId="222" priority="223" stopIfTrue="1">
      <formula>$A254&lt;&gt;0</formula>
    </cfRule>
  </conditionalFormatting>
  <conditionalFormatting sqref="N255:O255">
    <cfRule type="expression" dxfId="221" priority="222" stopIfTrue="1">
      <formula>希望&lt;&gt;0</formula>
    </cfRule>
  </conditionalFormatting>
  <conditionalFormatting sqref="P255:Y255">
    <cfRule type="expression" dxfId="220" priority="221" stopIfTrue="1">
      <formula>$A255&lt;&gt;0</formula>
    </cfRule>
  </conditionalFormatting>
  <conditionalFormatting sqref="N256:O256">
    <cfRule type="expression" dxfId="219" priority="220" stopIfTrue="1">
      <formula>希望&lt;&gt;0</formula>
    </cfRule>
  </conditionalFormatting>
  <conditionalFormatting sqref="P256:Y256">
    <cfRule type="expression" dxfId="218" priority="219" stopIfTrue="1">
      <formula>$A256&lt;&gt;0</formula>
    </cfRule>
  </conditionalFormatting>
  <conditionalFormatting sqref="N257:O257">
    <cfRule type="expression" dxfId="217" priority="218" stopIfTrue="1">
      <formula>希望&lt;&gt;0</formula>
    </cfRule>
  </conditionalFormatting>
  <conditionalFormatting sqref="P257:Y257">
    <cfRule type="expression" dxfId="216" priority="217" stopIfTrue="1">
      <formula>$A257&lt;&gt;0</formula>
    </cfRule>
  </conditionalFormatting>
  <conditionalFormatting sqref="N258:O258">
    <cfRule type="expression" dxfId="215" priority="216" stopIfTrue="1">
      <formula>希望&lt;&gt;0</formula>
    </cfRule>
  </conditionalFormatting>
  <conditionalFormatting sqref="P258:Y258">
    <cfRule type="expression" dxfId="214" priority="215" stopIfTrue="1">
      <formula>$A258&lt;&gt;0</formula>
    </cfRule>
  </conditionalFormatting>
  <conditionalFormatting sqref="N259:O259">
    <cfRule type="expression" dxfId="213" priority="214" stopIfTrue="1">
      <formula>希望&lt;&gt;0</formula>
    </cfRule>
  </conditionalFormatting>
  <conditionalFormatting sqref="P259:Y259">
    <cfRule type="expression" dxfId="212" priority="213" stopIfTrue="1">
      <formula>$A259&lt;&gt;0</formula>
    </cfRule>
  </conditionalFormatting>
  <conditionalFormatting sqref="N260:O260">
    <cfRule type="expression" dxfId="211" priority="212" stopIfTrue="1">
      <formula>希望&lt;&gt;0</formula>
    </cfRule>
  </conditionalFormatting>
  <conditionalFormatting sqref="P260:Y260">
    <cfRule type="expression" dxfId="210" priority="211" stopIfTrue="1">
      <formula>$A260&lt;&gt;0</formula>
    </cfRule>
  </conditionalFormatting>
  <conditionalFormatting sqref="N261:O261">
    <cfRule type="expression" dxfId="209" priority="210" stopIfTrue="1">
      <formula>希望&lt;&gt;0</formula>
    </cfRule>
  </conditionalFormatting>
  <conditionalFormatting sqref="P261:Y261">
    <cfRule type="expression" dxfId="208" priority="209" stopIfTrue="1">
      <formula>$A261&lt;&gt;0</formula>
    </cfRule>
  </conditionalFormatting>
  <conditionalFormatting sqref="N262:O262">
    <cfRule type="expression" dxfId="207" priority="208" stopIfTrue="1">
      <formula>希望&lt;&gt;0</formula>
    </cfRule>
  </conditionalFormatting>
  <conditionalFormatting sqref="P262:Y262">
    <cfRule type="expression" dxfId="206" priority="207" stopIfTrue="1">
      <formula>$A262&lt;&gt;0</formula>
    </cfRule>
  </conditionalFormatting>
  <conditionalFormatting sqref="N263:O263">
    <cfRule type="expression" dxfId="205" priority="206" stopIfTrue="1">
      <formula>希望&lt;&gt;0</formula>
    </cfRule>
  </conditionalFormatting>
  <conditionalFormatting sqref="P263:Y263">
    <cfRule type="expression" dxfId="204" priority="205" stopIfTrue="1">
      <formula>$A263&lt;&gt;0</formula>
    </cfRule>
  </conditionalFormatting>
  <conditionalFormatting sqref="N264:O264">
    <cfRule type="expression" dxfId="203" priority="204" stopIfTrue="1">
      <formula>希望&lt;&gt;0</formula>
    </cfRule>
  </conditionalFormatting>
  <conditionalFormatting sqref="P264:Y264">
    <cfRule type="expression" dxfId="202" priority="203" stopIfTrue="1">
      <formula>$A264&lt;&gt;0</formula>
    </cfRule>
  </conditionalFormatting>
  <conditionalFormatting sqref="N265:O265">
    <cfRule type="expression" dxfId="201" priority="202" stopIfTrue="1">
      <formula>希望&lt;&gt;0</formula>
    </cfRule>
  </conditionalFormatting>
  <conditionalFormatting sqref="P265:Y265">
    <cfRule type="expression" dxfId="200" priority="201" stopIfTrue="1">
      <formula>$A265&lt;&gt;0</formula>
    </cfRule>
  </conditionalFormatting>
  <conditionalFormatting sqref="N266:O266">
    <cfRule type="expression" dxfId="199" priority="200" stopIfTrue="1">
      <formula>希望&lt;&gt;0</formula>
    </cfRule>
  </conditionalFormatting>
  <conditionalFormatting sqref="P266:Y266">
    <cfRule type="expression" dxfId="198" priority="199" stopIfTrue="1">
      <formula>$A266&lt;&gt;0</formula>
    </cfRule>
  </conditionalFormatting>
  <conditionalFormatting sqref="N267:O267">
    <cfRule type="expression" dxfId="197" priority="198" stopIfTrue="1">
      <formula>希望&lt;&gt;0</formula>
    </cfRule>
  </conditionalFormatting>
  <conditionalFormatting sqref="P267:Y267">
    <cfRule type="expression" dxfId="196" priority="197" stopIfTrue="1">
      <formula>$A267&lt;&gt;0</formula>
    </cfRule>
  </conditionalFormatting>
  <conditionalFormatting sqref="N268:O268">
    <cfRule type="expression" dxfId="195" priority="196" stopIfTrue="1">
      <formula>希望&lt;&gt;0</formula>
    </cfRule>
  </conditionalFormatting>
  <conditionalFormatting sqref="P268:Y268">
    <cfRule type="expression" dxfId="194" priority="195" stopIfTrue="1">
      <formula>$A268&lt;&gt;0</formula>
    </cfRule>
  </conditionalFormatting>
  <conditionalFormatting sqref="N269:O269">
    <cfRule type="expression" dxfId="193" priority="194" stopIfTrue="1">
      <formula>希望&lt;&gt;0</formula>
    </cfRule>
  </conditionalFormatting>
  <conditionalFormatting sqref="P269:Y269">
    <cfRule type="expression" dxfId="192" priority="193" stopIfTrue="1">
      <formula>$A269&lt;&gt;0</formula>
    </cfRule>
  </conditionalFormatting>
  <conditionalFormatting sqref="N270:O270">
    <cfRule type="expression" dxfId="191" priority="192" stopIfTrue="1">
      <formula>希望&lt;&gt;0</formula>
    </cfRule>
  </conditionalFormatting>
  <conditionalFormatting sqref="P270:Y270">
    <cfRule type="expression" dxfId="190" priority="191" stopIfTrue="1">
      <formula>$A270&lt;&gt;0</formula>
    </cfRule>
  </conditionalFormatting>
  <conditionalFormatting sqref="N271:O271">
    <cfRule type="expression" dxfId="189" priority="190" stopIfTrue="1">
      <formula>希望&lt;&gt;0</formula>
    </cfRule>
  </conditionalFormatting>
  <conditionalFormatting sqref="P271:Y271">
    <cfRule type="expression" dxfId="188" priority="189" stopIfTrue="1">
      <formula>$A271&lt;&gt;0</formula>
    </cfRule>
  </conditionalFormatting>
  <conditionalFormatting sqref="N272:O272">
    <cfRule type="expression" dxfId="187" priority="188" stopIfTrue="1">
      <formula>希望&lt;&gt;0</formula>
    </cfRule>
  </conditionalFormatting>
  <conditionalFormatting sqref="P272:Y272">
    <cfRule type="expression" dxfId="186" priority="187" stopIfTrue="1">
      <formula>$A272&lt;&gt;0</formula>
    </cfRule>
  </conditionalFormatting>
  <conditionalFormatting sqref="N273:O273">
    <cfRule type="expression" dxfId="185" priority="186" stopIfTrue="1">
      <formula>希望&lt;&gt;0</formula>
    </cfRule>
  </conditionalFormatting>
  <conditionalFormatting sqref="P273:Y273">
    <cfRule type="expression" dxfId="184" priority="185" stopIfTrue="1">
      <formula>$A273&lt;&gt;0</formula>
    </cfRule>
  </conditionalFormatting>
  <conditionalFormatting sqref="N274:O274">
    <cfRule type="expression" dxfId="183" priority="184" stopIfTrue="1">
      <formula>希望&lt;&gt;0</formula>
    </cfRule>
  </conditionalFormatting>
  <conditionalFormatting sqref="P274:Y274">
    <cfRule type="expression" dxfId="182" priority="183" stopIfTrue="1">
      <formula>$A274&lt;&gt;0</formula>
    </cfRule>
  </conditionalFormatting>
  <conditionalFormatting sqref="N275:O275">
    <cfRule type="expression" dxfId="181" priority="182" stopIfTrue="1">
      <formula>希望&lt;&gt;0</formula>
    </cfRule>
  </conditionalFormatting>
  <conditionalFormatting sqref="P275:Y275">
    <cfRule type="expression" dxfId="180" priority="181" stopIfTrue="1">
      <formula>$A275&lt;&gt;0</formula>
    </cfRule>
  </conditionalFormatting>
  <conditionalFormatting sqref="N276:O276">
    <cfRule type="expression" dxfId="179" priority="180" stopIfTrue="1">
      <formula>希望&lt;&gt;0</formula>
    </cfRule>
  </conditionalFormatting>
  <conditionalFormatting sqref="P276:Y276">
    <cfRule type="expression" dxfId="178" priority="179" stopIfTrue="1">
      <formula>$A276&lt;&gt;0</formula>
    </cfRule>
  </conditionalFormatting>
  <conditionalFormatting sqref="N277:O277">
    <cfRule type="expression" dxfId="177" priority="178" stopIfTrue="1">
      <formula>希望&lt;&gt;0</formula>
    </cfRule>
  </conditionalFormatting>
  <conditionalFormatting sqref="P277:Y277">
    <cfRule type="expression" dxfId="176" priority="177" stopIfTrue="1">
      <formula>$A277&lt;&gt;0</formula>
    </cfRule>
  </conditionalFormatting>
  <conditionalFormatting sqref="N278:O278">
    <cfRule type="expression" dxfId="175" priority="176" stopIfTrue="1">
      <formula>希望&lt;&gt;0</formula>
    </cfRule>
  </conditionalFormatting>
  <conditionalFormatting sqref="P278:Y278">
    <cfRule type="expression" dxfId="174" priority="175" stopIfTrue="1">
      <formula>$A278&lt;&gt;0</formula>
    </cfRule>
  </conditionalFormatting>
  <conditionalFormatting sqref="N279:O279">
    <cfRule type="expression" dxfId="173" priority="174" stopIfTrue="1">
      <formula>希望&lt;&gt;0</formula>
    </cfRule>
  </conditionalFormatting>
  <conditionalFormatting sqref="P279:Y279">
    <cfRule type="expression" dxfId="172" priority="173" stopIfTrue="1">
      <formula>$A279&lt;&gt;0</formula>
    </cfRule>
  </conditionalFormatting>
  <conditionalFormatting sqref="N280:O280">
    <cfRule type="expression" dxfId="171" priority="172" stopIfTrue="1">
      <formula>希望&lt;&gt;0</formula>
    </cfRule>
  </conditionalFormatting>
  <conditionalFormatting sqref="P280:Y280">
    <cfRule type="expression" dxfId="170" priority="171" stopIfTrue="1">
      <formula>$A280&lt;&gt;0</formula>
    </cfRule>
  </conditionalFormatting>
  <conditionalFormatting sqref="N281:O281">
    <cfRule type="expression" dxfId="169" priority="170" stopIfTrue="1">
      <formula>希望&lt;&gt;0</formula>
    </cfRule>
  </conditionalFormatting>
  <conditionalFormatting sqref="P281:Y281">
    <cfRule type="expression" dxfId="168" priority="169" stopIfTrue="1">
      <formula>$A281&lt;&gt;0</formula>
    </cfRule>
  </conditionalFormatting>
  <conditionalFormatting sqref="N282:O282">
    <cfRule type="expression" dxfId="167" priority="168" stopIfTrue="1">
      <formula>希望&lt;&gt;0</formula>
    </cfRule>
  </conditionalFormatting>
  <conditionalFormatting sqref="P282:Y282">
    <cfRule type="expression" dxfId="166" priority="167" stopIfTrue="1">
      <formula>$A282&lt;&gt;0</formula>
    </cfRule>
  </conditionalFormatting>
  <conditionalFormatting sqref="N283:O283">
    <cfRule type="expression" dxfId="165" priority="166" stopIfTrue="1">
      <formula>希望&lt;&gt;0</formula>
    </cfRule>
  </conditionalFormatting>
  <conditionalFormatting sqref="P283:Y283">
    <cfRule type="expression" dxfId="164" priority="165" stopIfTrue="1">
      <formula>$A283&lt;&gt;0</formula>
    </cfRule>
  </conditionalFormatting>
  <conditionalFormatting sqref="N284:O284">
    <cfRule type="expression" dxfId="163" priority="164" stopIfTrue="1">
      <formula>希望&lt;&gt;0</formula>
    </cfRule>
  </conditionalFormatting>
  <conditionalFormatting sqref="P284:Y284">
    <cfRule type="expression" dxfId="162" priority="163" stopIfTrue="1">
      <formula>$A284&lt;&gt;0</formula>
    </cfRule>
  </conditionalFormatting>
  <conditionalFormatting sqref="N285:O285">
    <cfRule type="expression" dxfId="161" priority="162" stopIfTrue="1">
      <formula>希望&lt;&gt;0</formula>
    </cfRule>
  </conditionalFormatting>
  <conditionalFormatting sqref="P285:Y285">
    <cfRule type="expression" dxfId="160" priority="161" stopIfTrue="1">
      <formula>$A285&lt;&gt;0</formula>
    </cfRule>
  </conditionalFormatting>
  <conditionalFormatting sqref="N286:O286">
    <cfRule type="expression" dxfId="159" priority="160" stopIfTrue="1">
      <formula>希望&lt;&gt;0</formula>
    </cfRule>
  </conditionalFormatting>
  <conditionalFormatting sqref="P286:Y286">
    <cfRule type="expression" dxfId="158" priority="159" stopIfTrue="1">
      <formula>$A286&lt;&gt;0</formula>
    </cfRule>
  </conditionalFormatting>
  <conditionalFormatting sqref="N287:O287">
    <cfRule type="expression" dxfId="157" priority="158" stopIfTrue="1">
      <formula>希望&lt;&gt;0</formula>
    </cfRule>
  </conditionalFormatting>
  <conditionalFormatting sqref="P287:Y287">
    <cfRule type="expression" dxfId="156" priority="157" stopIfTrue="1">
      <formula>$A287&lt;&gt;0</formula>
    </cfRule>
  </conditionalFormatting>
  <conditionalFormatting sqref="N288:O288">
    <cfRule type="expression" dxfId="155" priority="156" stopIfTrue="1">
      <formula>希望&lt;&gt;0</formula>
    </cfRule>
  </conditionalFormatting>
  <conditionalFormatting sqref="P288:Y288">
    <cfRule type="expression" dxfId="154" priority="155" stopIfTrue="1">
      <formula>$A288&lt;&gt;0</formula>
    </cfRule>
  </conditionalFormatting>
  <conditionalFormatting sqref="N289:O289">
    <cfRule type="expression" dxfId="153" priority="154" stopIfTrue="1">
      <formula>希望&lt;&gt;0</formula>
    </cfRule>
  </conditionalFormatting>
  <conditionalFormatting sqref="P289:Y289">
    <cfRule type="expression" dxfId="152" priority="153" stopIfTrue="1">
      <formula>$A289&lt;&gt;0</formula>
    </cfRule>
  </conditionalFormatting>
  <conditionalFormatting sqref="N290:O290">
    <cfRule type="expression" dxfId="151" priority="152" stopIfTrue="1">
      <formula>希望&lt;&gt;0</formula>
    </cfRule>
  </conditionalFormatting>
  <conditionalFormatting sqref="P290:Y290">
    <cfRule type="expression" dxfId="150" priority="151" stopIfTrue="1">
      <formula>$A290&lt;&gt;0</formula>
    </cfRule>
  </conditionalFormatting>
  <conditionalFormatting sqref="N291:O291">
    <cfRule type="expression" dxfId="149" priority="150" stopIfTrue="1">
      <formula>希望&lt;&gt;0</formula>
    </cfRule>
  </conditionalFormatting>
  <conditionalFormatting sqref="P291:Y291">
    <cfRule type="expression" dxfId="148" priority="149" stopIfTrue="1">
      <formula>$A291&lt;&gt;0</formula>
    </cfRule>
  </conditionalFormatting>
  <conditionalFormatting sqref="N292:O292">
    <cfRule type="expression" dxfId="147" priority="148" stopIfTrue="1">
      <formula>希望&lt;&gt;0</formula>
    </cfRule>
  </conditionalFormatting>
  <conditionalFormatting sqref="P292:Y292">
    <cfRule type="expression" dxfId="146" priority="147" stopIfTrue="1">
      <formula>$A292&lt;&gt;0</formula>
    </cfRule>
  </conditionalFormatting>
  <conditionalFormatting sqref="N293:O293">
    <cfRule type="expression" dxfId="145" priority="146" stopIfTrue="1">
      <formula>希望&lt;&gt;0</formula>
    </cfRule>
  </conditionalFormatting>
  <conditionalFormatting sqref="P293:Y293">
    <cfRule type="expression" dxfId="144" priority="145" stopIfTrue="1">
      <formula>$A293&lt;&gt;0</formula>
    </cfRule>
  </conditionalFormatting>
  <conditionalFormatting sqref="N294:O294">
    <cfRule type="expression" dxfId="143" priority="144" stopIfTrue="1">
      <formula>希望&lt;&gt;0</formula>
    </cfRule>
  </conditionalFormatting>
  <conditionalFormatting sqref="P294:Y294">
    <cfRule type="expression" dxfId="142" priority="143" stopIfTrue="1">
      <formula>$A294&lt;&gt;0</formula>
    </cfRule>
  </conditionalFormatting>
  <conditionalFormatting sqref="N295:O295">
    <cfRule type="expression" dxfId="141" priority="142" stopIfTrue="1">
      <formula>希望&lt;&gt;0</formula>
    </cfRule>
  </conditionalFormatting>
  <conditionalFormatting sqref="P295:Y295">
    <cfRule type="expression" dxfId="140" priority="141" stopIfTrue="1">
      <formula>$A295&lt;&gt;0</formula>
    </cfRule>
  </conditionalFormatting>
  <conditionalFormatting sqref="N296:O296">
    <cfRule type="expression" dxfId="139" priority="140" stopIfTrue="1">
      <formula>希望&lt;&gt;0</formula>
    </cfRule>
  </conditionalFormatting>
  <conditionalFormatting sqref="P296:Y296">
    <cfRule type="expression" dxfId="138" priority="139" stopIfTrue="1">
      <formula>$A296&lt;&gt;0</formula>
    </cfRule>
  </conditionalFormatting>
  <conditionalFormatting sqref="N297:O297">
    <cfRule type="expression" dxfId="137" priority="138" stopIfTrue="1">
      <formula>希望&lt;&gt;0</formula>
    </cfRule>
  </conditionalFormatting>
  <conditionalFormatting sqref="P297:Y297">
    <cfRule type="expression" dxfId="136" priority="137" stopIfTrue="1">
      <formula>$A297&lt;&gt;0</formula>
    </cfRule>
  </conditionalFormatting>
  <conditionalFormatting sqref="N298:O298">
    <cfRule type="expression" dxfId="135" priority="136" stopIfTrue="1">
      <formula>希望&lt;&gt;0</formula>
    </cfRule>
  </conditionalFormatting>
  <conditionalFormatting sqref="P298:Y298">
    <cfRule type="expression" dxfId="134" priority="135" stopIfTrue="1">
      <formula>$A298&lt;&gt;0</formula>
    </cfRule>
  </conditionalFormatting>
  <conditionalFormatting sqref="N299:O299">
    <cfRule type="expression" dxfId="133" priority="134" stopIfTrue="1">
      <formula>希望&lt;&gt;0</formula>
    </cfRule>
  </conditionalFormatting>
  <conditionalFormatting sqref="P299:Y299">
    <cfRule type="expression" dxfId="132" priority="133" stopIfTrue="1">
      <formula>$A299&lt;&gt;0</formula>
    </cfRule>
  </conditionalFormatting>
  <conditionalFormatting sqref="N300:O300">
    <cfRule type="expression" dxfId="131" priority="132" stopIfTrue="1">
      <formula>希望&lt;&gt;0</formula>
    </cfRule>
  </conditionalFormatting>
  <conditionalFormatting sqref="P300:Y300">
    <cfRule type="expression" dxfId="130" priority="131" stopIfTrue="1">
      <formula>$A300&lt;&gt;0</formula>
    </cfRule>
  </conditionalFormatting>
  <conditionalFormatting sqref="N301:O301">
    <cfRule type="expression" dxfId="129" priority="130" stopIfTrue="1">
      <formula>希望&lt;&gt;0</formula>
    </cfRule>
  </conditionalFormatting>
  <conditionalFormatting sqref="P301:Y301">
    <cfRule type="expression" dxfId="128" priority="129" stopIfTrue="1">
      <formula>$A301&lt;&gt;0</formula>
    </cfRule>
  </conditionalFormatting>
  <conditionalFormatting sqref="N302:O302">
    <cfRule type="expression" dxfId="127" priority="128" stopIfTrue="1">
      <formula>希望&lt;&gt;0</formula>
    </cfRule>
  </conditionalFormatting>
  <conditionalFormatting sqref="P302:Y302">
    <cfRule type="expression" dxfId="126" priority="127" stopIfTrue="1">
      <formula>$A302&lt;&gt;0</formula>
    </cfRule>
  </conditionalFormatting>
  <conditionalFormatting sqref="N303:O303">
    <cfRule type="expression" dxfId="125" priority="126" stopIfTrue="1">
      <formula>希望&lt;&gt;0</formula>
    </cfRule>
  </conditionalFormatting>
  <conditionalFormatting sqref="P303:Y303">
    <cfRule type="expression" dxfId="124" priority="125" stopIfTrue="1">
      <formula>$A303&lt;&gt;0</formula>
    </cfRule>
  </conditionalFormatting>
  <conditionalFormatting sqref="N304:O304">
    <cfRule type="expression" dxfId="123" priority="124" stopIfTrue="1">
      <formula>希望&lt;&gt;0</formula>
    </cfRule>
  </conditionalFormatting>
  <conditionalFormatting sqref="P304:Y304">
    <cfRule type="expression" dxfId="122" priority="123" stopIfTrue="1">
      <formula>$A304&lt;&gt;0</formula>
    </cfRule>
  </conditionalFormatting>
  <conditionalFormatting sqref="N305:O305">
    <cfRule type="expression" dxfId="121" priority="122" stopIfTrue="1">
      <formula>希望&lt;&gt;0</formula>
    </cfRule>
  </conditionalFormatting>
  <conditionalFormatting sqref="P305:Y305">
    <cfRule type="expression" dxfId="120" priority="121" stopIfTrue="1">
      <formula>$A305&lt;&gt;0</formula>
    </cfRule>
  </conditionalFormatting>
  <conditionalFormatting sqref="N306:O306">
    <cfRule type="expression" dxfId="119" priority="120" stopIfTrue="1">
      <formula>希望&lt;&gt;0</formula>
    </cfRule>
  </conditionalFormatting>
  <conditionalFormatting sqref="P306:Y306">
    <cfRule type="expression" dxfId="118" priority="119" stopIfTrue="1">
      <formula>$A306&lt;&gt;0</formula>
    </cfRule>
  </conditionalFormatting>
  <conditionalFormatting sqref="N307:O307">
    <cfRule type="expression" dxfId="117" priority="118" stopIfTrue="1">
      <formula>希望&lt;&gt;0</formula>
    </cfRule>
  </conditionalFormatting>
  <conditionalFormatting sqref="P307:Y307">
    <cfRule type="expression" dxfId="116" priority="117" stopIfTrue="1">
      <formula>$A307&lt;&gt;0</formula>
    </cfRule>
  </conditionalFormatting>
  <conditionalFormatting sqref="N308:O308">
    <cfRule type="expression" dxfId="115" priority="116" stopIfTrue="1">
      <formula>希望&lt;&gt;0</formula>
    </cfRule>
  </conditionalFormatting>
  <conditionalFormatting sqref="P308:Y308">
    <cfRule type="expression" dxfId="114" priority="115" stopIfTrue="1">
      <formula>$A308&lt;&gt;0</formula>
    </cfRule>
  </conditionalFormatting>
  <conditionalFormatting sqref="N309:O309">
    <cfRule type="expression" dxfId="113" priority="114" stopIfTrue="1">
      <formula>希望&lt;&gt;0</formula>
    </cfRule>
  </conditionalFormatting>
  <conditionalFormatting sqref="P309:Y309">
    <cfRule type="expression" dxfId="112" priority="113" stopIfTrue="1">
      <formula>$A309&lt;&gt;0</formula>
    </cfRule>
  </conditionalFormatting>
  <conditionalFormatting sqref="N310:O310">
    <cfRule type="expression" dxfId="111" priority="112" stopIfTrue="1">
      <formula>希望&lt;&gt;0</formula>
    </cfRule>
  </conditionalFormatting>
  <conditionalFormatting sqref="P310:Y310">
    <cfRule type="expression" dxfId="110" priority="111" stopIfTrue="1">
      <formula>$A310&lt;&gt;0</formula>
    </cfRule>
  </conditionalFormatting>
  <conditionalFormatting sqref="N311:O311">
    <cfRule type="expression" dxfId="109" priority="110" stopIfTrue="1">
      <formula>希望&lt;&gt;0</formula>
    </cfRule>
  </conditionalFormatting>
  <conditionalFormatting sqref="P311:Y311">
    <cfRule type="expression" dxfId="108" priority="109" stopIfTrue="1">
      <formula>$A311&lt;&gt;0</formula>
    </cfRule>
  </conditionalFormatting>
  <conditionalFormatting sqref="N312:O312">
    <cfRule type="expression" dxfId="107" priority="108" stopIfTrue="1">
      <formula>希望&lt;&gt;0</formula>
    </cfRule>
  </conditionalFormatting>
  <conditionalFormatting sqref="P312:Y312">
    <cfRule type="expression" dxfId="106" priority="107" stopIfTrue="1">
      <formula>$A312&lt;&gt;0</formula>
    </cfRule>
  </conditionalFormatting>
  <conditionalFormatting sqref="N313:O313">
    <cfRule type="expression" dxfId="105" priority="106" stopIfTrue="1">
      <formula>希望&lt;&gt;0</formula>
    </cfRule>
  </conditionalFormatting>
  <conditionalFormatting sqref="P313:Y313">
    <cfRule type="expression" dxfId="104" priority="105" stopIfTrue="1">
      <formula>$A313&lt;&gt;0</formula>
    </cfRule>
  </conditionalFormatting>
  <conditionalFormatting sqref="N314:O314">
    <cfRule type="expression" dxfId="103" priority="104" stopIfTrue="1">
      <formula>希望&lt;&gt;0</formula>
    </cfRule>
  </conditionalFormatting>
  <conditionalFormatting sqref="P314:Y314">
    <cfRule type="expression" dxfId="102" priority="103" stopIfTrue="1">
      <formula>$A314&lt;&gt;0</formula>
    </cfRule>
  </conditionalFormatting>
  <conditionalFormatting sqref="N315:O315">
    <cfRule type="expression" dxfId="101" priority="102" stopIfTrue="1">
      <formula>希望&lt;&gt;0</formula>
    </cfRule>
  </conditionalFormatting>
  <conditionalFormatting sqref="P315:Y315">
    <cfRule type="expression" dxfId="100" priority="101" stopIfTrue="1">
      <formula>$A315&lt;&gt;0</formula>
    </cfRule>
  </conditionalFormatting>
  <conditionalFormatting sqref="N316:O316">
    <cfRule type="expression" dxfId="99" priority="100" stopIfTrue="1">
      <formula>希望&lt;&gt;0</formula>
    </cfRule>
  </conditionalFormatting>
  <conditionalFormatting sqref="P316:Y316">
    <cfRule type="expression" dxfId="98" priority="99" stopIfTrue="1">
      <formula>$A316&lt;&gt;0</formula>
    </cfRule>
  </conditionalFormatting>
  <conditionalFormatting sqref="N317:O317">
    <cfRule type="expression" dxfId="97" priority="98" stopIfTrue="1">
      <formula>希望&lt;&gt;0</formula>
    </cfRule>
  </conditionalFormatting>
  <conditionalFormatting sqref="P317:Y317">
    <cfRule type="expression" dxfId="96" priority="97" stopIfTrue="1">
      <formula>$A317&lt;&gt;0</formula>
    </cfRule>
  </conditionalFormatting>
  <conditionalFormatting sqref="N318:O318">
    <cfRule type="expression" dxfId="95" priority="96" stopIfTrue="1">
      <formula>希望&lt;&gt;0</formula>
    </cfRule>
  </conditionalFormatting>
  <conditionalFormatting sqref="P318:Y318">
    <cfRule type="expression" dxfId="94" priority="95" stopIfTrue="1">
      <formula>$A318&lt;&gt;0</formula>
    </cfRule>
  </conditionalFormatting>
  <conditionalFormatting sqref="N319:O319">
    <cfRule type="expression" dxfId="93" priority="94" stopIfTrue="1">
      <formula>希望&lt;&gt;0</formula>
    </cfRule>
  </conditionalFormatting>
  <conditionalFormatting sqref="P319:Y319">
    <cfRule type="expression" dxfId="92" priority="93" stopIfTrue="1">
      <formula>$A319&lt;&gt;0</formula>
    </cfRule>
  </conditionalFormatting>
  <conditionalFormatting sqref="N320:O320">
    <cfRule type="expression" dxfId="91" priority="92" stopIfTrue="1">
      <formula>希望&lt;&gt;0</formula>
    </cfRule>
  </conditionalFormatting>
  <conditionalFormatting sqref="P320:Y320">
    <cfRule type="expression" dxfId="90" priority="91" stopIfTrue="1">
      <formula>$A320&lt;&gt;0</formula>
    </cfRule>
  </conditionalFormatting>
  <conditionalFormatting sqref="N321:O321">
    <cfRule type="expression" dxfId="89" priority="90" stopIfTrue="1">
      <formula>希望&lt;&gt;0</formula>
    </cfRule>
  </conditionalFormatting>
  <conditionalFormatting sqref="P321:Y321">
    <cfRule type="expression" dxfId="88" priority="89" stopIfTrue="1">
      <formula>$A321&lt;&gt;0</formula>
    </cfRule>
  </conditionalFormatting>
  <conditionalFormatting sqref="N322:O322">
    <cfRule type="expression" dxfId="87" priority="88" stopIfTrue="1">
      <formula>希望&lt;&gt;0</formula>
    </cfRule>
  </conditionalFormatting>
  <conditionalFormatting sqref="P322:Y322">
    <cfRule type="expression" dxfId="86" priority="87" stopIfTrue="1">
      <formula>$A322&lt;&gt;0</formula>
    </cfRule>
  </conditionalFormatting>
  <conditionalFormatting sqref="N323:O323">
    <cfRule type="expression" dxfId="85" priority="86" stopIfTrue="1">
      <formula>希望&lt;&gt;0</formula>
    </cfRule>
  </conditionalFormatting>
  <conditionalFormatting sqref="P323:Y323">
    <cfRule type="expression" dxfId="84" priority="85" stopIfTrue="1">
      <formula>$A323&lt;&gt;0</formula>
    </cfRule>
  </conditionalFormatting>
  <conditionalFormatting sqref="N324:O324">
    <cfRule type="expression" dxfId="83" priority="84" stopIfTrue="1">
      <formula>希望&lt;&gt;0</formula>
    </cfRule>
  </conditionalFormatting>
  <conditionalFormatting sqref="P324:Y324">
    <cfRule type="expression" dxfId="82" priority="83" stopIfTrue="1">
      <formula>$A324&lt;&gt;0</formula>
    </cfRule>
  </conditionalFormatting>
  <conditionalFormatting sqref="N325:O325">
    <cfRule type="expression" dxfId="81" priority="82" stopIfTrue="1">
      <formula>希望&lt;&gt;0</formula>
    </cfRule>
  </conditionalFormatting>
  <conditionalFormatting sqref="P325:Y325">
    <cfRule type="expression" dxfId="80" priority="81" stopIfTrue="1">
      <formula>$A325&lt;&gt;0</formula>
    </cfRule>
  </conditionalFormatting>
  <conditionalFormatting sqref="N326:O326">
    <cfRule type="expression" dxfId="79" priority="80" stopIfTrue="1">
      <formula>希望&lt;&gt;0</formula>
    </cfRule>
  </conditionalFormatting>
  <conditionalFormatting sqref="P326:Y326">
    <cfRule type="expression" dxfId="78" priority="79" stopIfTrue="1">
      <formula>$A326&lt;&gt;0</formula>
    </cfRule>
  </conditionalFormatting>
  <conditionalFormatting sqref="N327:O327">
    <cfRule type="expression" dxfId="77" priority="78" stopIfTrue="1">
      <formula>希望&lt;&gt;0</formula>
    </cfRule>
  </conditionalFormatting>
  <conditionalFormatting sqref="P327:Y327">
    <cfRule type="expression" dxfId="76" priority="77" stopIfTrue="1">
      <formula>$A327&lt;&gt;0</formula>
    </cfRule>
  </conditionalFormatting>
  <conditionalFormatting sqref="N328:O328">
    <cfRule type="expression" dxfId="75" priority="76" stopIfTrue="1">
      <formula>希望&lt;&gt;0</formula>
    </cfRule>
  </conditionalFormatting>
  <conditionalFormatting sqref="P328:Y328">
    <cfRule type="expression" dxfId="74" priority="75" stopIfTrue="1">
      <formula>$A328&lt;&gt;0</formula>
    </cfRule>
  </conditionalFormatting>
  <conditionalFormatting sqref="N329:O329">
    <cfRule type="expression" dxfId="73" priority="74" stopIfTrue="1">
      <formula>希望&lt;&gt;0</formula>
    </cfRule>
  </conditionalFormatting>
  <conditionalFormatting sqref="P329:Y329">
    <cfRule type="expression" dxfId="72" priority="73" stopIfTrue="1">
      <formula>$A329&lt;&gt;0</formula>
    </cfRule>
  </conditionalFormatting>
  <conditionalFormatting sqref="N330:O330">
    <cfRule type="expression" dxfId="71" priority="72" stopIfTrue="1">
      <formula>希望&lt;&gt;0</formula>
    </cfRule>
  </conditionalFormatting>
  <conditionalFormatting sqref="P330:Y330">
    <cfRule type="expression" dxfId="70" priority="71" stopIfTrue="1">
      <formula>$A330&lt;&gt;0</formula>
    </cfRule>
  </conditionalFormatting>
  <conditionalFormatting sqref="N331:O331">
    <cfRule type="expression" dxfId="69" priority="70" stopIfTrue="1">
      <formula>希望&lt;&gt;0</formula>
    </cfRule>
  </conditionalFormatting>
  <conditionalFormatting sqref="P331:Y331">
    <cfRule type="expression" dxfId="68" priority="69" stopIfTrue="1">
      <formula>$A331&lt;&gt;0</formula>
    </cfRule>
  </conditionalFormatting>
  <conditionalFormatting sqref="N332:O332">
    <cfRule type="expression" dxfId="67" priority="68" stopIfTrue="1">
      <formula>希望&lt;&gt;0</formula>
    </cfRule>
  </conditionalFormatting>
  <conditionalFormatting sqref="P332:Y332">
    <cfRule type="expression" dxfId="66" priority="67" stopIfTrue="1">
      <formula>$A332&lt;&gt;0</formula>
    </cfRule>
  </conditionalFormatting>
  <conditionalFormatting sqref="N333:O333">
    <cfRule type="expression" dxfId="65" priority="66" stopIfTrue="1">
      <formula>希望&lt;&gt;0</formula>
    </cfRule>
  </conditionalFormatting>
  <conditionalFormatting sqref="P333:Y333">
    <cfRule type="expression" dxfId="64" priority="65" stopIfTrue="1">
      <formula>$A333&lt;&gt;0</formula>
    </cfRule>
  </conditionalFormatting>
  <conditionalFormatting sqref="N334:O334">
    <cfRule type="expression" dxfId="63" priority="64" stopIfTrue="1">
      <formula>希望&lt;&gt;0</formula>
    </cfRule>
  </conditionalFormatting>
  <conditionalFormatting sqref="P334:Y334">
    <cfRule type="expression" dxfId="62" priority="63" stopIfTrue="1">
      <formula>$A334&lt;&gt;0</formula>
    </cfRule>
  </conditionalFormatting>
  <conditionalFormatting sqref="N335:O335">
    <cfRule type="expression" dxfId="61" priority="62" stopIfTrue="1">
      <formula>希望&lt;&gt;0</formula>
    </cfRule>
  </conditionalFormatting>
  <conditionalFormatting sqref="P335:Y335">
    <cfRule type="expression" dxfId="60" priority="61" stopIfTrue="1">
      <formula>$A335&lt;&gt;0</formula>
    </cfRule>
  </conditionalFormatting>
  <conditionalFormatting sqref="N336:O336">
    <cfRule type="expression" dxfId="59" priority="60" stopIfTrue="1">
      <formula>希望&lt;&gt;0</formula>
    </cfRule>
  </conditionalFormatting>
  <conditionalFormatting sqref="P336:Y336">
    <cfRule type="expression" dxfId="58" priority="59" stopIfTrue="1">
      <formula>$A336&lt;&gt;0</formula>
    </cfRule>
  </conditionalFormatting>
  <conditionalFormatting sqref="N337:O337">
    <cfRule type="expression" dxfId="57" priority="58" stopIfTrue="1">
      <formula>希望&lt;&gt;0</formula>
    </cfRule>
  </conditionalFormatting>
  <conditionalFormatting sqref="P337:Y337">
    <cfRule type="expression" dxfId="56" priority="57" stopIfTrue="1">
      <formula>$A337&lt;&gt;0</formula>
    </cfRule>
  </conditionalFormatting>
  <conditionalFormatting sqref="N338:O338">
    <cfRule type="expression" dxfId="55" priority="56" stopIfTrue="1">
      <formula>希望&lt;&gt;0</formula>
    </cfRule>
  </conditionalFormatting>
  <conditionalFormatting sqref="P338:Y338">
    <cfRule type="expression" dxfId="54" priority="55" stopIfTrue="1">
      <formula>$A338&lt;&gt;0</formula>
    </cfRule>
  </conditionalFormatting>
  <conditionalFormatting sqref="N339:O339">
    <cfRule type="expression" dxfId="53" priority="54" stopIfTrue="1">
      <formula>希望&lt;&gt;0</formula>
    </cfRule>
  </conditionalFormatting>
  <conditionalFormatting sqref="P339:Y339">
    <cfRule type="expression" dxfId="52" priority="53" stopIfTrue="1">
      <formula>$A339&lt;&gt;0</formula>
    </cfRule>
  </conditionalFormatting>
  <conditionalFormatting sqref="N340:O340">
    <cfRule type="expression" dxfId="51" priority="52" stopIfTrue="1">
      <formula>希望&lt;&gt;0</formula>
    </cfRule>
  </conditionalFormatting>
  <conditionalFormatting sqref="P340:Y340">
    <cfRule type="expression" dxfId="50" priority="51" stopIfTrue="1">
      <formula>$A340&lt;&gt;0</formula>
    </cfRule>
  </conditionalFormatting>
  <conditionalFormatting sqref="N341:O341">
    <cfRule type="expression" dxfId="49" priority="50" stopIfTrue="1">
      <formula>希望&lt;&gt;0</formula>
    </cfRule>
  </conditionalFormatting>
  <conditionalFormatting sqref="P341:Y341">
    <cfRule type="expression" dxfId="48" priority="49" stopIfTrue="1">
      <formula>$A341&lt;&gt;0</formula>
    </cfRule>
  </conditionalFormatting>
  <conditionalFormatting sqref="N342:O342">
    <cfRule type="expression" dxfId="47" priority="48" stopIfTrue="1">
      <formula>希望&lt;&gt;0</formula>
    </cfRule>
  </conditionalFormatting>
  <conditionalFormatting sqref="P342:Y342">
    <cfRule type="expression" dxfId="46" priority="47" stopIfTrue="1">
      <formula>$A342&lt;&gt;0</formula>
    </cfRule>
  </conditionalFormatting>
  <conditionalFormatting sqref="N343:O343">
    <cfRule type="expression" dxfId="45" priority="46" stopIfTrue="1">
      <formula>希望&lt;&gt;0</formula>
    </cfRule>
  </conditionalFormatting>
  <conditionalFormatting sqref="P343:Y343">
    <cfRule type="expression" dxfId="44" priority="45" stopIfTrue="1">
      <formula>$A343&lt;&gt;0</formula>
    </cfRule>
  </conditionalFormatting>
  <conditionalFormatting sqref="N344:O344">
    <cfRule type="expression" dxfId="43" priority="44" stopIfTrue="1">
      <formula>希望&lt;&gt;0</formula>
    </cfRule>
  </conditionalFormatting>
  <conditionalFormatting sqref="P344:Y344">
    <cfRule type="expression" dxfId="42" priority="43" stopIfTrue="1">
      <formula>$A344&lt;&gt;0</formula>
    </cfRule>
  </conditionalFormatting>
  <conditionalFormatting sqref="N345:O345">
    <cfRule type="expression" dxfId="41" priority="42" stopIfTrue="1">
      <formula>希望&lt;&gt;0</formula>
    </cfRule>
  </conditionalFormatting>
  <conditionalFormatting sqref="P345:Y345">
    <cfRule type="expression" dxfId="40" priority="41" stopIfTrue="1">
      <formula>$A345&lt;&gt;0</formula>
    </cfRule>
  </conditionalFormatting>
  <conditionalFormatting sqref="N346:O346">
    <cfRule type="expression" dxfId="39" priority="40" stopIfTrue="1">
      <formula>希望&lt;&gt;0</formula>
    </cfRule>
  </conditionalFormatting>
  <conditionalFormatting sqref="P346:Y346">
    <cfRule type="expression" dxfId="38" priority="39" stopIfTrue="1">
      <formula>$A346&lt;&gt;0</formula>
    </cfRule>
  </conditionalFormatting>
  <conditionalFormatting sqref="N347:O347">
    <cfRule type="expression" dxfId="37" priority="38" stopIfTrue="1">
      <formula>希望&lt;&gt;0</formula>
    </cfRule>
  </conditionalFormatting>
  <conditionalFormatting sqref="P347:Y347">
    <cfRule type="expression" dxfId="36" priority="37" stopIfTrue="1">
      <formula>$A347&lt;&gt;0</formula>
    </cfRule>
  </conditionalFormatting>
  <conditionalFormatting sqref="N348:O348">
    <cfRule type="expression" dxfId="35" priority="36" stopIfTrue="1">
      <formula>希望&lt;&gt;0</formula>
    </cfRule>
  </conditionalFormatting>
  <conditionalFormatting sqref="P348:Y348">
    <cfRule type="expression" dxfId="34" priority="35" stopIfTrue="1">
      <formula>$A348&lt;&gt;0</formula>
    </cfRule>
  </conditionalFormatting>
  <conditionalFormatting sqref="N349:O349">
    <cfRule type="expression" dxfId="33" priority="34" stopIfTrue="1">
      <formula>希望&lt;&gt;0</formula>
    </cfRule>
  </conditionalFormatting>
  <conditionalFormatting sqref="P349:Y349">
    <cfRule type="expression" dxfId="32" priority="33" stopIfTrue="1">
      <formula>$A349&lt;&gt;0</formula>
    </cfRule>
  </conditionalFormatting>
  <conditionalFormatting sqref="N350:O350">
    <cfRule type="expression" dxfId="31" priority="32" stopIfTrue="1">
      <formula>希望&lt;&gt;0</formula>
    </cfRule>
  </conditionalFormatting>
  <conditionalFormatting sqref="P350:Y350">
    <cfRule type="expression" dxfId="30" priority="31" stopIfTrue="1">
      <formula>$A350&lt;&gt;0</formula>
    </cfRule>
  </conditionalFormatting>
  <conditionalFormatting sqref="N351:O351">
    <cfRule type="expression" dxfId="29" priority="30" stopIfTrue="1">
      <formula>希望&lt;&gt;0</formula>
    </cfRule>
  </conditionalFormatting>
  <conditionalFormatting sqref="P351:Y351">
    <cfRule type="expression" dxfId="28" priority="29" stopIfTrue="1">
      <formula>$A351&lt;&gt;0</formula>
    </cfRule>
  </conditionalFormatting>
  <conditionalFormatting sqref="N352:O352">
    <cfRule type="expression" dxfId="27" priority="28" stopIfTrue="1">
      <formula>希望&lt;&gt;0</formula>
    </cfRule>
  </conditionalFormatting>
  <conditionalFormatting sqref="P352:Y352">
    <cfRule type="expression" dxfId="26" priority="27" stopIfTrue="1">
      <formula>$A352&lt;&gt;0</formula>
    </cfRule>
  </conditionalFormatting>
  <conditionalFormatting sqref="N353:O353">
    <cfRule type="expression" dxfId="25" priority="26" stopIfTrue="1">
      <formula>希望&lt;&gt;0</formula>
    </cfRule>
  </conditionalFormatting>
  <conditionalFormatting sqref="P353:Y353">
    <cfRule type="expression" dxfId="24" priority="25" stopIfTrue="1">
      <formula>$A353&lt;&gt;0</formula>
    </cfRule>
  </conditionalFormatting>
  <conditionalFormatting sqref="N354:O354">
    <cfRule type="expression" dxfId="23" priority="24" stopIfTrue="1">
      <formula>希望&lt;&gt;0</formula>
    </cfRule>
  </conditionalFormatting>
  <conditionalFormatting sqref="P354:Y354">
    <cfRule type="expression" dxfId="22" priority="23" stopIfTrue="1">
      <formula>$A354&lt;&gt;0</formula>
    </cfRule>
  </conditionalFormatting>
  <conditionalFormatting sqref="N355:O355">
    <cfRule type="expression" dxfId="21" priority="22" stopIfTrue="1">
      <formula>希望&lt;&gt;0</formula>
    </cfRule>
  </conditionalFormatting>
  <conditionalFormatting sqref="P355:Y355">
    <cfRule type="expression" dxfId="20" priority="21" stopIfTrue="1">
      <formula>$A355&lt;&gt;0</formula>
    </cfRule>
  </conditionalFormatting>
  <conditionalFormatting sqref="N356:O356">
    <cfRule type="expression" dxfId="19" priority="20" stopIfTrue="1">
      <formula>希望&lt;&gt;0</formula>
    </cfRule>
  </conditionalFormatting>
  <conditionalFormatting sqref="P356:Y356">
    <cfRule type="expression" dxfId="18" priority="19" stopIfTrue="1">
      <formula>$A356&lt;&gt;0</formula>
    </cfRule>
  </conditionalFormatting>
  <conditionalFormatting sqref="N357:O357">
    <cfRule type="expression" dxfId="17" priority="18" stopIfTrue="1">
      <formula>希望&lt;&gt;0</formula>
    </cfRule>
  </conditionalFormatting>
  <conditionalFormatting sqref="P357:Y357">
    <cfRule type="expression" dxfId="16" priority="17" stopIfTrue="1">
      <formula>$A357&lt;&gt;0</formula>
    </cfRule>
  </conditionalFormatting>
  <conditionalFormatting sqref="N358:O358">
    <cfRule type="expression" dxfId="15" priority="16" stopIfTrue="1">
      <formula>希望&lt;&gt;0</formula>
    </cfRule>
  </conditionalFormatting>
  <conditionalFormatting sqref="P358:Y358">
    <cfRule type="expression" dxfId="14" priority="15" stopIfTrue="1">
      <formula>$A358&lt;&gt;0</formula>
    </cfRule>
  </conditionalFormatting>
  <conditionalFormatting sqref="N359:O359">
    <cfRule type="expression" dxfId="13" priority="14" stopIfTrue="1">
      <formula>希望&lt;&gt;0</formula>
    </cfRule>
  </conditionalFormatting>
  <conditionalFormatting sqref="P359:Y359">
    <cfRule type="expression" dxfId="12" priority="13" stopIfTrue="1">
      <formula>$A359&lt;&gt;0</formula>
    </cfRule>
  </conditionalFormatting>
  <conditionalFormatting sqref="N360:O360">
    <cfRule type="expression" dxfId="11" priority="12" stopIfTrue="1">
      <formula>希望&lt;&gt;0</formula>
    </cfRule>
  </conditionalFormatting>
  <conditionalFormatting sqref="P360:Y360">
    <cfRule type="expression" dxfId="10" priority="11" stopIfTrue="1">
      <formula>$A360&lt;&gt;0</formula>
    </cfRule>
  </conditionalFormatting>
  <conditionalFormatting sqref="N361:O361">
    <cfRule type="expression" dxfId="9" priority="10" stopIfTrue="1">
      <formula>希望&lt;&gt;0</formula>
    </cfRule>
  </conditionalFormatting>
  <conditionalFormatting sqref="P361:Y361">
    <cfRule type="expression" dxfId="8" priority="9" stopIfTrue="1">
      <formula>$A361&lt;&gt;0</formula>
    </cfRule>
  </conditionalFormatting>
  <conditionalFormatting sqref="N362:O362">
    <cfRule type="expression" dxfId="7" priority="8" stopIfTrue="1">
      <formula>希望&lt;&gt;0</formula>
    </cfRule>
  </conditionalFormatting>
  <conditionalFormatting sqref="P362:Y362">
    <cfRule type="expression" dxfId="6" priority="7" stopIfTrue="1">
      <formula>$A362&lt;&gt;0</formula>
    </cfRule>
  </conditionalFormatting>
  <conditionalFormatting sqref="N363:O363">
    <cfRule type="expression" dxfId="5" priority="6" stopIfTrue="1">
      <formula>希望&lt;&gt;0</formula>
    </cfRule>
  </conditionalFormatting>
  <conditionalFormatting sqref="P363:Y363">
    <cfRule type="expression" dxfId="4" priority="5" stopIfTrue="1">
      <formula>$A363&lt;&gt;0</formula>
    </cfRule>
  </conditionalFormatting>
  <conditionalFormatting sqref="N364:O364">
    <cfRule type="expression" dxfId="3" priority="4" stopIfTrue="1">
      <formula>希望&lt;&gt;0</formula>
    </cfRule>
  </conditionalFormatting>
  <conditionalFormatting sqref="P364:Y364">
    <cfRule type="expression" dxfId="2" priority="3" stopIfTrue="1">
      <formula>$A364&lt;&gt;0</formula>
    </cfRule>
  </conditionalFormatting>
  <conditionalFormatting sqref="N365:O365">
    <cfRule type="expression" dxfId="1" priority="2" stopIfTrue="1">
      <formula>希望&lt;&gt;0</formula>
    </cfRule>
  </conditionalFormatting>
  <conditionalFormatting sqref="P365:Y365">
    <cfRule type="expression" dxfId="0" priority="1" stopIfTrue="1">
      <formula>$A365&lt;&gt;0</formula>
    </cfRule>
  </conditionalFormatting>
  <dataValidations count="223">
    <dataValidation imeMode="hiragana" allowBlank="1" showInputMessage="1" showErrorMessage="1" sqref="P206:Y206 P207:Y207 P208:Y208 P209:Y209 P210:Y210 P211:Y211 P212:Y212 P213:Y213 P214:Y214 P215:Y215 P216:Y216 P217:Y217 P218:Y218 P219:Y219 P220:Y220 P221:Y221 P222:Y222 P223:Y223 P224:Y224 P225:Y225 P226:Y226 P227:Y227 P228:Y228 P229:Y229 P230:Y230 P231:Y231 P232:Y232 P233:Y233 P234:Y234 P235:Y235 P236:Y236 P237:Y237 P238:Y238 P239:Y239 P240:Y240 P241:Y241 P242:Y242 P243:Y243 P244:Y244 P245:Y245 P246:Y246 P247:Y247 P248:Y248 P249:Y249 P250:Y250 P251:Y251 P252:Y252 P253:Y253 P254:Y254 P255:Y255 P256:Y256 P257:Y257 P258:Y258 P259:Y259 P260:Y260 P261:Y261 P262:Y262 P263:Y263 P264:Y264 P265:Y265 P266:Y266 P267:Y267 P268:Y268 P269:Y269 P270:Y270 P271:Y271 P272:Y272 P273:Y273 P274:Y274 P275:Y275 P276:Y276 P277:Y277 P278:Y278 P279:Y279 P280:Y280 P281:Y281 P282:Y282 P283:Y283 P284:Y284 P285:Y285 P286:Y286 P287:Y287 P288:Y288 P289:Y289 P290:Y290 P291:Y291 P292:Y292 P293:Y293 P294:Y294 P295:Y295 P296:Y296 P297:Y297 P298:Y298 P299:Y299 P300:Y300 P301:Y301 P302:Y302 P303:Y303 P304:Y304 P305:Y305 P306:Y306 P307:Y307 P308:Y308 P309:Y309 P310:Y310 P311:Y311 P312:Y312 P313:Y313 P314:Y314 P315:Y315 P316:Y316 P317:Y317 P318:Y318 P319:Y319 P320:Y320 P321:Y321 P322:Y322 P323:Y323 P324:Y324 P325:Y325 P326:Y326 P327:Y327 P328:Y328 P329:Y329 P330:Y330 P331:Y331 P332:Y332 P333:Y333 P334:Y334 P335:Y335 P336:Y336 P337:Y337 P338:Y338 P339:Y339 P340:Y340 P341:Y341 P342:Y342 P343:Y343 P344:Y344 P345:Y345 P346:Y346 P347:Y347 P348:Y348 P349:Y349 P350:Y350 P351:Y351 P352:Y352 P353:Y353 P354:Y354 P355:Y355 P356:Y356 P357:Y357 P358:Y358 P359:Y359 P360:Y360 P361:Y361 P362:Y362 P363:Y363 P364:Y364 P365:Y365" xr:uid="{E2B410F9-928D-42AA-97F6-58BD09059ED3}"/>
    <dataValidation imeMode="hiragana" allowBlank="1" showInputMessage="1" showErrorMessage="1" sqref="I22:Y22" xr:uid="{FF4E56F6-C982-4107-B126-B9E18E31128F}"/>
    <dataValidation type="whole" imeMode="halfAlpha" allowBlank="1" showInputMessage="1" showErrorMessage="1" error="7桁の数字を入力してください" sqref="I20:M20" xr:uid="{D74E17DC-CA7F-4498-83CC-810302CBA06D}">
      <formula1>0</formula1>
      <formula2>9999999</formula2>
    </dataValidation>
    <dataValidation imeMode="fullKatakana" allowBlank="1" showInputMessage="1" showErrorMessage="1" sqref="I24:Y24" xr:uid="{FC49F679-73B5-49BD-993A-3B9AF5DB0EE4}"/>
    <dataValidation imeMode="hiragana" allowBlank="1" showInputMessage="1" showErrorMessage="1" sqref="I26:Y26" xr:uid="{623C39F9-6ECC-4DA7-AB2B-5F6B0A72E491}"/>
    <dataValidation imeMode="hiragana" allowBlank="1" showInputMessage="1" showErrorMessage="1" sqref="I28:Y28" xr:uid="{BEFE9693-2310-412F-9660-2DBCB8A0C62F}"/>
    <dataValidation imeMode="fullKatakana" allowBlank="1" showInputMessage="1" showErrorMessage="1" sqref="I30:Y30" xr:uid="{F7356B00-2AF1-4543-86ED-99932EF75B8D}"/>
    <dataValidation imeMode="hiragana" allowBlank="1" showInputMessage="1" showErrorMessage="1" sqref="I32:Y32" xr:uid="{FF83DB94-E8F8-4D95-81F1-45CF3A396C30}"/>
    <dataValidation imeMode="halfAlpha" allowBlank="1" showInputMessage="1" showErrorMessage="1" sqref="I34:M34" xr:uid="{C7AC26FD-885A-43FF-A3D8-DDDDB20C4E95}"/>
    <dataValidation imeMode="halfAlpha" allowBlank="1" showInputMessage="1" showErrorMessage="1" sqref="P34" xr:uid="{7CE53AFC-B0FF-442E-99B3-422C56127C7D}"/>
    <dataValidation imeMode="halfAlpha" allowBlank="1" showInputMessage="1" showErrorMessage="1" sqref="I36:M36" xr:uid="{F609DD00-9938-4AF9-A9E0-D74784153B2F}"/>
    <dataValidation imeMode="halfAlpha" allowBlank="1" showInputMessage="1" showErrorMessage="1" sqref="I38:Y38" xr:uid="{00204002-1438-4E6C-A53B-D70A2B50AD57}"/>
    <dataValidation type="list" imeMode="halfAlpha" allowBlank="1" showInputMessage="1" showErrorMessage="1" error="リストから選択してください" sqref="I40:M40" xr:uid="{0B24B8D4-17A8-49DF-843E-A0C5B92EA9A3}">
      <formula1>"一致する,一致しない"</formula1>
    </dataValidation>
    <dataValidation type="list" imeMode="halfAlpha" allowBlank="1" showInputMessage="1" showErrorMessage="1" error="リストから選択してください" sqref="I63:M63" xr:uid="{E4FD47B8-5F3A-48FE-BCB9-C716037C6C74}">
      <formula1>"しない,する"</formula1>
    </dataValidation>
    <dataValidation type="whole" imeMode="halfAlpha" allowBlank="1" showInputMessage="1" showErrorMessage="1" error="7桁の数字を入力してください" sqref="I69:M69" xr:uid="{CFEA1329-0428-4D21-8665-DAFBFED3F137}">
      <formula1>0</formula1>
      <formula2>9999999</formula2>
    </dataValidation>
    <dataValidation imeMode="hiragana" allowBlank="1" showInputMessage="1" showErrorMessage="1" sqref="I71:Y71" xr:uid="{698E593F-A855-4F83-9A16-8A4191723C4E}"/>
    <dataValidation imeMode="fullKatakana" allowBlank="1" showInputMessage="1" showErrorMessage="1" sqref="I73:Y73" xr:uid="{48FC387F-F0E5-48F0-BF8A-3D2368283B4E}"/>
    <dataValidation imeMode="hiragana" allowBlank="1" showInputMessage="1" showErrorMessage="1" sqref="I75:Y75" xr:uid="{234156F2-4D21-41A6-BC3F-790522DF3366}"/>
    <dataValidation imeMode="hiragana" allowBlank="1" showInputMessage="1" showErrorMessage="1" sqref="I77:Y77" xr:uid="{38E40CB9-6112-4181-8E70-0783FACC3587}"/>
    <dataValidation imeMode="fullKatakana" allowBlank="1" showInputMessage="1" showErrorMessage="1" sqref="I79:Y79" xr:uid="{E6EA2953-4C77-414E-910A-249DA4ABD23C}"/>
    <dataValidation imeMode="hiragana" allowBlank="1" showInputMessage="1" showErrorMessage="1" sqref="I81:Y81" xr:uid="{6DA47B01-3345-46C2-8283-257E234C9B08}"/>
    <dataValidation imeMode="halfAlpha" allowBlank="1" showInputMessage="1" showErrorMessage="1" sqref="I83:M83" xr:uid="{56BE98A1-8A63-4146-86B2-97141DEFA4AA}"/>
    <dataValidation imeMode="halfAlpha" allowBlank="1" showInputMessage="1" showErrorMessage="1" sqref="P83" xr:uid="{6CE135FE-214F-49AC-82DA-41572EDE8B7B}"/>
    <dataValidation imeMode="halfAlpha" allowBlank="1" showInputMessage="1" showErrorMessage="1" sqref="I85:M85" xr:uid="{B75DBC48-98F6-492B-B889-097FE10E3E4B}"/>
    <dataValidation imeMode="halfAlpha" allowBlank="1" showInputMessage="1" showErrorMessage="1" sqref="I87:Y87" xr:uid="{4CEFB02A-A51E-4CF3-93A0-5C32EAD496B8}"/>
    <dataValidation imeMode="hiragana" allowBlank="1" showInputMessage="1" showErrorMessage="1" sqref="I112:Y112" xr:uid="{E4E05A57-72F2-4219-B395-3AFC7A857A22}"/>
    <dataValidation imeMode="fullKatakana" allowBlank="1" showInputMessage="1" showErrorMessage="1" sqref="I114:Y114" xr:uid="{CD4A9FCD-77F5-4B00-BF7C-FA7FCF7962CD}"/>
    <dataValidation imeMode="hiragana" allowBlank="1" showInputMessage="1" showErrorMessage="1" sqref="I116:Y116" xr:uid="{9BAFC692-77EB-409E-BF06-24778C2020F8}"/>
    <dataValidation type="whole" imeMode="halfAlpha" allowBlank="1" showInputMessage="1" showErrorMessage="1" error="7桁の数字を入力してください" sqref="I118:M118" xr:uid="{0DCE6C3E-C975-4A1D-9295-6A2791F77E74}">
      <formula1>0</formula1>
      <formula2>9999999</formula2>
    </dataValidation>
    <dataValidation imeMode="hiragana" allowBlank="1" showInputMessage="1" showErrorMessage="1" sqref="I120:Y120" xr:uid="{E8337FA5-88CF-468C-8E09-F9044DAED422}"/>
    <dataValidation imeMode="halfAlpha" allowBlank="1" showInputMessage="1" showErrorMessage="1" sqref="I122:M122" xr:uid="{6998A706-8CF9-49CD-84B3-C161CF51CF45}"/>
    <dataValidation imeMode="halfAlpha" allowBlank="1" showInputMessage="1" showErrorMessage="1" sqref="P122" xr:uid="{00B93636-8F68-4E28-B7EF-DA5769C9EB6F}"/>
    <dataValidation imeMode="halfAlpha" allowBlank="1" showInputMessage="1" showErrorMessage="1" sqref="I124:M124" xr:uid="{C6385E12-B42A-450F-AB76-2F4C612FA43D}"/>
    <dataValidation imeMode="halfAlpha" allowBlank="1" showInputMessage="1" showErrorMessage="1" sqref="I126:Y126" xr:uid="{F5C84FE3-A882-4B3B-8BD2-09D8BAF8EA51}"/>
    <dataValidation type="list" imeMode="halfAlpha" allowBlank="1" showInputMessage="1" showErrorMessage="1" error="リストから選択してください" sqref="I153:M153" xr:uid="{309AE7F3-43E5-4DA6-B531-332A6C9ED7DC}">
      <formula1>"しない,する"</formula1>
    </dataValidation>
    <dataValidation imeMode="fullKatakana" allowBlank="1" showInputMessage="1" showErrorMessage="1" sqref="I155:Y155" xr:uid="{07CA608F-0095-4A8C-947C-C77443F49E66}"/>
    <dataValidation imeMode="hiragana" allowBlank="1" showInputMessage="1" showErrorMessage="1" sqref="I157:Y157" xr:uid="{BB08B931-FBF5-49C4-864E-388F0B73C142}"/>
    <dataValidation imeMode="halfAlpha" allowBlank="1" showInputMessage="1" showErrorMessage="1" sqref="I159:M159" xr:uid="{78BC9AFF-23A8-473E-8871-671708307B0C}"/>
    <dataValidation type="whole" imeMode="halfAlpha" allowBlank="1" showInputMessage="1" showErrorMessage="1" error="7桁の数字を入力してください" sqref="I161:M161" xr:uid="{BFCFAABB-6434-4902-95CE-A1DEA1113129}">
      <formula1>0</formula1>
      <formula2>9999999</formula2>
    </dataValidation>
    <dataValidation imeMode="hiragana" allowBlank="1" showInputMessage="1" showErrorMessage="1" sqref="I163:Y163" xr:uid="{AD0BEFDE-13D4-4816-8953-2C7B79DF2A10}"/>
    <dataValidation imeMode="halfAlpha" allowBlank="1" showInputMessage="1" showErrorMessage="1" sqref="I165:M165" xr:uid="{78A9938E-2559-47F4-B153-DEF8619592C8}"/>
    <dataValidation imeMode="halfAlpha" allowBlank="1" showInputMessage="1" showErrorMessage="1" sqref="I167:M167" xr:uid="{7E85D9AE-1B06-438D-8387-B80BE3BC533C}"/>
    <dataValidation imeMode="halfAlpha" allowBlank="1" showInputMessage="1" showErrorMessage="1" sqref="I169:Y169" xr:uid="{971AE8A5-A3C5-4F84-A763-44BF154E76A7}"/>
    <dataValidation type="whole" imeMode="halfAlpha" allowBlank="1" showInputMessage="1" showErrorMessage="1" error="有効な数字を入力してください。10兆円以上になる場合は、9,999,999,999と入力してください" sqref="I176:M176" xr:uid="{CBE3D9BB-3148-4064-BEB9-5C49A40390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8:M178" xr:uid="{382EBAB8-E9F9-4E6F-934B-4F5D09AE8CBE}">
      <formula1>-9999999999</formula1>
      <formula2>9999999999</formula2>
    </dataValidation>
    <dataValidation type="whole" imeMode="halfAlpha" allowBlank="1" showInputMessage="1" showErrorMessage="1" error="有効な数字を入力してください" sqref="I180:M180" xr:uid="{BDF610D5-846F-4F75-B3CD-B57A7B2283E2}">
      <formula1>0</formula1>
      <formula2>9999999999</formula2>
    </dataValidation>
    <dataValidation type="whole" imeMode="halfAlpha" allowBlank="1" showInputMessage="1" showErrorMessage="1" error="有効な数字を入力してください" sqref="I182:M182" xr:uid="{E5EF1A1D-32D1-4EA4-A8A4-CB0A06F3DD3D}">
      <formula1>0</formula1>
      <formula2>9999999999</formula2>
    </dataValidation>
    <dataValidation type="date" imeMode="halfAlpha" allowBlank="1" showInputMessage="1" showErrorMessage="1" error="有効な日付を入力してください" sqref="E187:I187" xr:uid="{63822865-1256-45F2-B2F2-6E5F90493D98}">
      <formula1>92</formula1>
      <formula2>73415</formula2>
    </dataValidation>
    <dataValidation type="date" imeMode="halfAlpha" allowBlank="1" showInputMessage="1" showErrorMessage="1" error="有効な日付を入力してください" sqref="E188:I188" xr:uid="{DD0D7165-9952-43AC-AD11-F8F1A421688C}">
      <formula1>92</formula1>
      <formula2>73415</formula2>
    </dataValidation>
    <dataValidation type="date" imeMode="halfAlpha" allowBlank="1" showInputMessage="1" showErrorMessage="1" error="有効な日付を入力してください" sqref="K187:N187" xr:uid="{CFB98136-7B1C-48F5-A4E5-8C1F0972A54E}">
      <formula1>92</formula1>
      <formula2>73415</formula2>
    </dataValidation>
    <dataValidation type="date" imeMode="halfAlpha" allowBlank="1" showInputMessage="1" showErrorMessage="1" error="有効な日付を入力してください" sqref="K188:N188" xr:uid="{21C22253-E227-41D8-A8EB-AE90C67B8A15}">
      <formula1>92</formula1>
      <formula2>73415</formula2>
    </dataValidation>
    <dataValidation type="date" imeMode="halfAlpha" allowBlank="1" showInputMessage="1" showErrorMessage="1" error="有効な日付を入力してください" sqref="P187:R187" xr:uid="{ACE69499-9134-402D-90EE-D60DB5A4D8E8}">
      <formula1>92</formula1>
      <formula2>73415</formula2>
    </dataValidation>
    <dataValidation type="date" imeMode="halfAlpha" allowBlank="1" showInputMessage="1" showErrorMessage="1" error="有効な日付を入力してください" sqref="P188:R188" xr:uid="{314B9FAE-113E-4DB5-A3A7-20B0A64519EF}">
      <formula1>92</formula1>
      <formula2>73415</formula2>
    </dataValidation>
    <dataValidation type="date" imeMode="halfAlpha" allowBlank="1" showInputMessage="1" showErrorMessage="1" error="有効な日付を入力してください" sqref="T187" xr:uid="{CA2801F1-D221-4638-9207-BF628CCD2074}">
      <formula1>92</formula1>
      <formula2>73415</formula2>
    </dataValidation>
    <dataValidation type="date" imeMode="halfAlpha" allowBlank="1" showInputMessage="1" showErrorMessage="1" error="有効な日付を入力してください" sqref="T188" xr:uid="{B1AD53ED-EA7C-4D71-AAFB-8DA8D2FFA413}">
      <formula1>92</formula1>
      <formula2>73415</formula2>
    </dataValidation>
    <dataValidation type="whole" imeMode="halfAlpha" allowBlank="1" showInputMessage="1" showErrorMessage="1" error="有効な数字を入力してください。10兆円以上になる場合は、9,999,999,999と入力してください" sqref="E189:J189" xr:uid="{D2E98B1F-AFC7-40B2-B5CB-E12C1C8BA8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89:O189" xr:uid="{35853AC4-69C1-493C-8340-730BF91E56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89:S189" xr:uid="{CD8CC71C-AFDA-49BA-AC8E-CF3581C5D8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89:U189" xr:uid="{92FC38F9-F5E9-4247-B5A2-CB66D341FA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89:Y189" xr:uid="{DD57F0DB-F724-4FF0-A482-7AFDE9DA20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3:M193" xr:uid="{92B6D68B-F2FE-4071-BE06-981E0BB47B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4:M194" xr:uid="{1D411B47-105E-4D4E-AFC0-E8BA09475707}">
      <formula1>-9999999999</formula1>
      <formula2>9999999999</formula2>
    </dataValidation>
    <dataValidation allowBlank="1" showInputMessage="1" showErrorMessage="1" sqref="I195:M195 B205" xr:uid="{A1EF48A7-11E8-4319-B780-54EE16F52DB4}"/>
    <dataValidation type="list" imeMode="halfAlpha" allowBlank="1" showInputMessage="1" showErrorMessage="1" error="リストから選択してください" sqref="N206:O206" xr:uid="{117F8581-DEC8-4B12-AD3D-6C25B986F1D5}">
      <formula1>"○,　"</formula1>
    </dataValidation>
    <dataValidation type="list" imeMode="halfAlpha" allowBlank="1" showInputMessage="1" showErrorMessage="1" error="リストから選択してください" sqref="N207:O207" xr:uid="{DB5C70D9-C295-4040-BD93-3948CE5F36BC}">
      <formula1>"○,　"</formula1>
    </dataValidation>
    <dataValidation type="list" imeMode="halfAlpha" allowBlank="1" showInputMessage="1" showErrorMessage="1" error="リストから選択してください" sqref="N208:O208" xr:uid="{2AFC76D2-0B1F-40BD-9D01-907383CB383B}">
      <formula1>"○,　"</formula1>
    </dataValidation>
    <dataValidation type="list" imeMode="halfAlpha" allowBlank="1" showInputMessage="1" showErrorMessage="1" error="リストから選択してください" sqref="N209:O209" xr:uid="{C0B35C73-3365-43A7-9790-02A52C0E13C1}">
      <formula1>"○,　"</formula1>
    </dataValidation>
    <dataValidation type="list" imeMode="halfAlpha" allowBlank="1" showInputMessage="1" showErrorMessage="1" error="リストから選択してください" sqref="N210:O210" xr:uid="{99AC8233-EA12-4F32-A936-5417CD61ACB6}">
      <formula1>"○,　"</formula1>
    </dataValidation>
    <dataValidation type="list" imeMode="halfAlpha" allowBlank="1" showInputMessage="1" showErrorMessage="1" error="リストから選択してください" sqref="N211:O211" xr:uid="{49430627-C685-42ED-B9ED-39CE67ADEA50}">
      <formula1>"○,　"</formula1>
    </dataValidation>
    <dataValidation type="list" imeMode="halfAlpha" allowBlank="1" showInputMessage="1" showErrorMessage="1" error="リストから選択してください" sqref="N212:O212" xr:uid="{30E559FD-AFDF-4BE2-BCAB-9EFDCB6EF8AB}">
      <formula1>"○,　"</formula1>
    </dataValidation>
    <dataValidation type="list" imeMode="halfAlpha" allowBlank="1" showInputMessage="1" showErrorMessage="1" error="リストから選択してください" sqref="N213:O213" xr:uid="{AD20958C-0DA3-474A-82B9-3B313ABCC77F}">
      <formula1>"○,　"</formula1>
    </dataValidation>
    <dataValidation type="list" imeMode="halfAlpha" allowBlank="1" showInputMessage="1" showErrorMessage="1" error="リストから選択してください" sqref="N214:O214" xr:uid="{1DD35DCA-0319-4772-BB19-B2B3F8C474CB}">
      <formula1>"○,　"</formula1>
    </dataValidation>
    <dataValidation type="list" imeMode="halfAlpha" allowBlank="1" showInputMessage="1" showErrorMessage="1" error="リストから選択してください" sqref="N215:O215" xr:uid="{B97E43B1-1859-4043-8C75-2891652DDA85}">
      <formula1>"○,　"</formula1>
    </dataValidation>
    <dataValidation type="list" imeMode="halfAlpha" allowBlank="1" showInputMessage="1" showErrorMessage="1" error="リストから選択してください" sqref="N216:O216" xr:uid="{FCEFF0E7-DE57-45A8-BC7F-A99D0919A5D4}">
      <formula1>"○,　"</formula1>
    </dataValidation>
    <dataValidation type="list" imeMode="halfAlpha" allowBlank="1" showInputMessage="1" showErrorMessage="1" error="リストから選択してください" sqref="N217:O217" xr:uid="{3C77A49E-462C-4A6F-8E25-C0E88C6C28CD}">
      <formula1>"○,　"</formula1>
    </dataValidation>
    <dataValidation type="list" imeMode="halfAlpha" allowBlank="1" showInputMessage="1" showErrorMessage="1" error="リストから選択してください" sqref="N218:O218" xr:uid="{D66ADE2D-C822-4EFF-A715-7A5A133F0949}">
      <formula1>"○,　"</formula1>
    </dataValidation>
    <dataValidation type="list" imeMode="halfAlpha" allowBlank="1" showInputMessage="1" showErrorMessage="1" error="リストから選択してください" sqref="N219:O219" xr:uid="{8741B782-B63B-4AB3-A3F9-8BF53FD70C1C}">
      <formula1>"○,　"</formula1>
    </dataValidation>
    <dataValidation type="list" imeMode="halfAlpha" allowBlank="1" showInputMessage="1" showErrorMessage="1" error="リストから選択してください" sqref="N220:O220" xr:uid="{B5D3F914-F82D-46BD-92A8-4CA32A3D6CEB}">
      <formula1>"○,　"</formula1>
    </dataValidation>
    <dataValidation type="list" imeMode="halfAlpha" allowBlank="1" showInputMessage="1" showErrorMessage="1" error="リストから選択してください" sqref="N221:O221" xr:uid="{716939DB-2719-4020-A7DC-9A91619B44C5}">
      <formula1>"○,　"</formula1>
    </dataValidation>
    <dataValidation type="list" imeMode="halfAlpha" allowBlank="1" showInputMessage="1" showErrorMessage="1" error="リストから選択してください" sqref="N222:O222" xr:uid="{21C5A818-7C91-41AC-BF8C-409C77483562}">
      <formula1>"○,　"</formula1>
    </dataValidation>
    <dataValidation type="list" imeMode="halfAlpha" allowBlank="1" showInputMessage="1" showErrorMessage="1" error="リストから選択してください" sqref="N223:O223" xr:uid="{BC64868B-E6F6-4F13-8B09-32423FBB5794}">
      <formula1>"○,　"</formula1>
    </dataValidation>
    <dataValidation type="list" imeMode="halfAlpha" allowBlank="1" showInputMessage="1" showErrorMessage="1" error="リストから選択してください" sqref="N224:O224" xr:uid="{7EBEF656-FDA5-489E-A6C1-393E86988F44}">
      <formula1>"○,　"</formula1>
    </dataValidation>
    <dataValidation type="list" imeMode="halfAlpha" allowBlank="1" showInputMessage="1" showErrorMessage="1" error="リストから選択してください" sqref="N225:O225" xr:uid="{2DF3BF10-6385-4CEB-9EC9-DB89FCB0AAF2}">
      <formula1>"○,　"</formula1>
    </dataValidation>
    <dataValidation type="list" imeMode="halfAlpha" allowBlank="1" showInputMessage="1" showErrorMessage="1" error="リストから選択してください" sqref="N226:O226" xr:uid="{6C941249-EA1A-4974-BD2C-67D16E62E713}">
      <formula1>"○,　"</formula1>
    </dataValidation>
    <dataValidation type="list" imeMode="halfAlpha" allowBlank="1" showInputMessage="1" showErrorMessage="1" error="リストから選択してください" sqref="N227:O227" xr:uid="{FF93A8AE-593D-4D5E-B0C0-504621F6FB56}">
      <formula1>"○,　"</formula1>
    </dataValidation>
    <dataValidation type="list" imeMode="halfAlpha" allowBlank="1" showInputMessage="1" showErrorMessage="1" error="リストから選択してください" sqref="N228:O228" xr:uid="{E2EB45F7-7F08-419E-BD21-4952D9F88A7A}">
      <formula1>"○,　"</formula1>
    </dataValidation>
    <dataValidation type="list" imeMode="halfAlpha" allowBlank="1" showInputMessage="1" showErrorMessage="1" error="リストから選択してください" sqref="N229:O229" xr:uid="{481DA6D5-DA23-44BE-9944-436C3CA34CE4}">
      <formula1>"○,　"</formula1>
    </dataValidation>
    <dataValidation type="list" imeMode="halfAlpha" allowBlank="1" showInputMessage="1" showErrorMessage="1" error="リストから選択してください" sqref="N230:O230" xr:uid="{B7B22CAE-8B9A-47D8-8A89-9D1EBA37DD82}">
      <formula1>"○,　"</formula1>
    </dataValidation>
    <dataValidation type="list" imeMode="halfAlpha" allowBlank="1" showInputMessage="1" showErrorMessage="1" error="リストから選択してください" sqref="N231:O231" xr:uid="{3E3BEF01-4A70-4380-8007-FFB4491DC8E8}">
      <formula1>"○,　"</formula1>
    </dataValidation>
    <dataValidation type="list" imeMode="halfAlpha" allowBlank="1" showInputMessage="1" showErrorMessage="1" error="リストから選択してください" sqref="N232:O232" xr:uid="{B9DBEE80-5E4F-42A2-960D-11BC728F28C1}">
      <formula1>"○,　"</formula1>
    </dataValidation>
    <dataValidation type="list" imeMode="halfAlpha" allowBlank="1" showInputMessage="1" showErrorMessage="1" error="リストから選択してください" sqref="N233:O233" xr:uid="{94A76C32-7D49-4E93-A60A-53B29A0B6A7A}">
      <formula1>"○,　"</formula1>
    </dataValidation>
    <dataValidation type="list" imeMode="halfAlpha" allowBlank="1" showInputMessage="1" showErrorMessage="1" error="リストから選択してください" sqref="N234:O234" xr:uid="{58D3548F-55D2-45E0-8E72-60B9ABD3DAD8}">
      <formula1>"○,　"</formula1>
    </dataValidation>
    <dataValidation type="list" imeMode="halfAlpha" allowBlank="1" showInputMessage="1" showErrorMessage="1" error="リストから選択してください" sqref="N235:O235" xr:uid="{55054CA1-16F7-440D-9529-096E78A80D63}">
      <formula1>"○,　"</formula1>
    </dataValidation>
    <dataValidation type="list" imeMode="halfAlpha" allowBlank="1" showInputMessage="1" showErrorMessage="1" error="リストから選択してください" sqref="N236:O236" xr:uid="{D9B4E1E5-A882-4D59-92AA-AEDEC6E7A827}">
      <formula1>"○,　"</formula1>
    </dataValidation>
    <dataValidation type="list" imeMode="halfAlpha" allowBlank="1" showInputMessage="1" showErrorMessage="1" error="リストから選択してください" sqref="N237:O237" xr:uid="{E1E237AC-640A-473A-BC2C-4537C01BC5D9}">
      <formula1>"○,　"</formula1>
    </dataValidation>
    <dataValidation type="list" imeMode="halfAlpha" allowBlank="1" showInputMessage="1" showErrorMessage="1" error="リストから選択してください" sqref="N238:O238" xr:uid="{FAAA8272-B596-4D93-8FA9-7883B83C5B73}">
      <formula1>"○,　"</formula1>
    </dataValidation>
    <dataValidation type="list" imeMode="halfAlpha" allowBlank="1" showInputMessage="1" showErrorMessage="1" error="リストから選択してください" sqref="N239:O239" xr:uid="{1C376EFE-6E5F-4B74-A782-F4D5A4BE2946}">
      <formula1>"○,　"</formula1>
    </dataValidation>
    <dataValidation type="list" imeMode="halfAlpha" allowBlank="1" showInputMessage="1" showErrorMessage="1" error="リストから選択してください" sqref="N240:O240" xr:uid="{BAABDF0D-40BA-475F-AAFF-C2051155AE57}">
      <formula1>"○,　"</formula1>
    </dataValidation>
    <dataValidation type="list" imeMode="halfAlpha" allowBlank="1" showInputMessage="1" showErrorMessage="1" error="リストから選択してください" sqref="N241:O241" xr:uid="{A9B903C3-8F34-40A4-9E67-B67D4091A1FA}">
      <formula1>"○,　"</formula1>
    </dataValidation>
    <dataValidation type="list" imeMode="halfAlpha" allowBlank="1" showInputMessage="1" showErrorMessage="1" error="リストから選択してください" sqref="N242:O242" xr:uid="{55CDAB62-CD8B-4640-9912-ED432356C7F7}">
      <formula1>"○,　"</formula1>
    </dataValidation>
    <dataValidation type="list" imeMode="halfAlpha" allowBlank="1" showInputMessage="1" showErrorMessage="1" error="リストから選択してください" sqref="N243:O243" xr:uid="{833EC7CF-353E-4E3C-8C00-E63C80A8DA79}">
      <formula1>"○,　"</formula1>
    </dataValidation>
    <dataValidation type="list" imeMode="halfAlpha" allowBlank="1" showInputMessage="1" showErrorMessage="1" error="リストから選択してください" sqref="N244:O244" xr:uid="{5C508890-2DC7-4BE3-9FEF-EA89A236234D}">
      <formula1>"○,　"</formula1>
    </dataValidation>
    <dataValidation type="list" imeMode="halfAlpha" allowBlank="1" showInputMessage="1" showErrorMessage="1" error="リストから選択してください" sqref="N245:O245" xr:uid="{708B02E0-7CC6-4732-9C05-CE749A451BC1}">
      <formula1>"○,　"</formula1>
    </dataValidation>
    <dataValidation type="list" imeMode="halfAlpha" allowBlank="1" showInputMessage="1" showErrorMessage="1" error="リストから選択してください" sqref="N246:O246" xr:uid="{43F142CD-6F76-4591-8A65-F9CB44F6E07B}">
      <formula1>"○,　"</formula1>
    </dataValidation>
    <dataValidation type="list" imeMode="halfAlpha" allowBlank="1" showInputMessage="1" showErrorMessage="1" error="リストから選択してください" sqref="N247:O247" xr:uid="{BDE6E2E1-5B82-4418-BCA5-BCA14896C04C}">
      <formula1>"○,　"</formula1>
    </dataValidation>
    <dataValidation type="list" imeMode="halfAlpha" allowBlank="1" showInputMessage="1" showErrorMessage="1" error="リストから選択してください" sqref="N248:O248" xr:uid="{0270A48A-6506-450C-8605-7D254DC3A498}">
      <formula1>"○,　"</formula1>
    </dataValidation>
    <dataValidation type="list" imeMode="halfAlpha" allowBlank="1" showInputMessage="1" showErrorMessage="1" error="リストから選択してください" sqref="N249:O249" xr:uid="{93DD9741-AE63-4729-963D-9073E133D91F}">
      <formula1>"○,　"</formula1>
    </dataValidation>
    <dataValidation type="list" imeMode="halfAlpha" allowBlank="1" showInputMessage="1" showErrorMessage="1" error="リストから選択してください" sqref="N250:O250" xr:uid="{8B6F4F49-AA6E-4820-B7A5-B272C5FA5DAA}">
      <formula1>"○,　"</formula1>
    </dataValidation>
    <dataValidation type="list" imeMode="halfAlpha" allowBlank="1" showInputMessage="1" showErrorMessage="1" error="リストから選択してください" sqref="N251:O251" xr:uid="{7C50750E-BEFF-4DC9-9177-899B457C6676}">
      <formula1>"○,　"</formula1>
    </dataValidation>
    <dataValidation type="list" imeMode="halfAlpha" allowBlank="1" showInputMessage="1" showErrorMessage="1" error="リストから選択してください" sqref="N252:O252" xr:uid="{152C2924-9EB5-43CB-A37F-38D9EE2A59D2}">
      <formula1>"○,　"</formula1>
    </dataValidation>
    <dataValidation type="list" imeMode="halfAlpha" allowBlank="1" showInputMessage="1" showErrorMessage="1" error="リストから選択してください" sqref="N253:O253" xr:uid="{769C2BD0-9553-4EDB-A00B-E43F29501586}">
      <formula1>"○,　"</formula1>
    </dataValidation>
    <dataValidation type="list" imeMode="halfAlpha" allowBlank="1" showInputMessage="1" showErrorMessage="1" error="リストから選択してください" sqref="N254:O254" xr:uid="{F8F21A16-136A-405F-B747-AD7D5FF03035}">
      <formula1>"○,　"</formula1>
    </dataValidation>
    <dataValidation type="list" imeMode="halfAlpha" allowBlank="1" showInputMessage="1" showErrorMessage="1" error="リストから選択してください" sqref="N255:O255" xr:uid="{42446B91-9D6E-484E-830E-6C213CE060DD}">
      <formula1>"○,　"</formula1>
    </dataValidation>
    <dataValidation type="list" imeMode="halfAlpha" allowBlank="1" showInputMessage="1" showErrorMessage="1" error="リストから選択してください" sqref="N256:O256" xr:uid="{DA995848-C9CC-4979-A98D-C6AE818959AD}">
      <formula1>"○,　"</formula1>
    </dataValidation>
    <dataValidation type="list" imeMode="halfAlpha" allowBlank="1" showInputMessage="1" showErrorMessage="1" error="リストから選択してください" sqref="N257:O257" xr:uid="{32386E09-3FA8-4044-B851-56A425BF8139}">
      <formula1>"○,　"</formula1>
    </dataValidation>
    <dataValidation type="list" imeMode="halfAlpha" allowBlank="1" showInputMessage="1" showErrorMessage="1" error="リストから選択してください" sqref="N258:O258" xr:uid="{361D692A-FD8F-4083-B9B2-6B606000D2B6}">
      <formula1>"○,　"</formula1>
    </dataValidation>
    <dataValidation type="list" imeMode="halfAlpha" allowBlank="1" showInputMessage="1" showErrorMessage="1" error="リストから選択してください" sqref="N259:O259" xr:uid="{7C7D10E9-12CF-445C-BC1E-C9CA53BFBFF6}">
      <formula1>"○,　"</formula1>
    </dataValidation>
    <dataValidation type="list" imeMode="halfAlpha" allowBlank="1" showInputMessage="1" showErrorMessage="1" error="リストから選択してください" sqref="N260:O260" xr:uid="{B80F7F69-3965-4EC2-8A7B-5B1F756CF322}">
      <formula1>"○,　"</formula1>
    </dataValidation>
    <dataValidation type="list" imeMode="halfAlpha" allowBlank="1" showInputMessage="1" showErrorMessage="1" error="リストから選択してください" sqref="N261:O261" xr:uid="{14304699-38A9-4E86-99FB-1500490CF18B}">
      <formula1>"○,　"</formula1>
    </dataValidation>
    <dataValidation type="list" imeMode="halfAlpha" allowBlank="1" showInputMessage="1" showErrorMessage="1" error="リストから選択してください" sqref="N262:O262" xr:uid="{3E43101A-A003-4781-967F-2893AEB4CD96}">
      <formula1>"○,　"</formula1>
    </dataValidation>
    <dataValidation type="list" imeMode="halfAlpha" allowBlank="1" showInputMessage="1" showErrorMessage="1" error="リストから選択してください" sqref="N263:O263" xr:uid="{9D93D905-91D9-43FF-898C-CB5258E2E013}">
      <formula1>"○,　"</formula1>
    </dataValidation>
    <dataValidation type="list" imeMode="halfAlpha" allowBlank="1" showInputMessage="1" showErrorMessage="1" error="リストから選択してください" sqref="N264:O264" xr:uid="{F355A302-A468-452C-A154-0C7436893176}">
      <formula1>"○,　"</formula1>
    </dataValidation>
    <dataValidation type="list" imeMode="halfAlpha" allowBlank="1" showInputMessage="1" showErrorMessage="1" error="リストから選択してください" sqref="N265:O265" xr:uid="{52ACE358-8F05-4994-8747-CC5F2CA7BB28}">
      <formula1>"○,　"</formula1>
    </dataValidation>
    <dataValidation type="list" imeMode="halfAlpha" allowBlank="1" showInputMessage="1" showErrorMessage="1" error="リストから選択してください" sqref="N266:O266" xr:uid="{78A8BCE5-006F-464C-BD07-57DB68E572FF}">
      <formula1>"○,　"</formula1>
    </dataValidation>
    <dataValidation type="list" imeMode="halfAlpha" allowBlank="1" showInputMessage="1" showErrorMessage="1" error="リストから選択してください" sqref="N267:O267" xr:uid="{A3EEAFF5-6ACF-4949-B32E-B24EE435DA8C}">
      <formula1>"○,　"</formula1>
    </dataValidation>
    <dataValidation type="list" imeMode="halfAlpha" allowBlank="1" showInputMessage="1" showErrorMessage="1" error="リストから選択してください" sqref="N268:O268" xr:uid="{75ED4595-D82C-4EA8-8D1F-AFFAF85346E9}">
      <formula1>"○,　"</formula1>
    </dataValidation>
    <dataValidation type="list" imeMode="halfAlpha" allowBlank="1" showInputMessage="1" showErrorMessage="1" error="リストから選択してください" sqref="N269:O269" xr:uid="{CB723E72-91F6-4D91-A5A6-2B929A04B10B}">
      <formula1>"○,　"</formula1>
    </dataValidation>
    <dataValidation type="list" imeMode="halfAlpha" allowBlank="1" showInputMessage="1" showErrorMessage="1" error="リストから選択してください" sqref="N270:O270" xr:uid="{2FB8BC1D-BBA9-473F-B480-C616C9476443}">
      <formula1>"○,　"</formula1>
    </dataValidation>
    <dataValidation type="list" imeMode="halfAlpha" allowBlank="1" showInputMessage="1" showErrorMessage="1" error="リストから選択してください" sqref="N271:O271" xr:uid="{2A79F841-089F-4BB7-8A27-11203A08742F}">
      <formula1>"○,　"</formula1>
    </dataValidation>
    <dataValidation type="list" imeMode="halfAlpha" allowBlank="1" showInputMessage="1" showErrorMessage="1" error="リストから選択してください" sqref="N272:O272" xr:uid="{C129E385-B731-4B3E-988A-D73D00B4AECF}">
      <formula1>"○,　"</formula1>
    </dataValidation>
    <dataValidation type="list" imeMode="halfAlpha" allowBlank="1" showInputMessage="1" showErrorMessage="1" error="リストから選択してください" sqref="N273:O273" xr:uid="{76215150-F7D6-4023-AABE-7DAF7B2415CB}">
      <formula1>"○,　"</formula1>
    </dataValidation>
    <dataValidation type="list" imeMode="halfAlpha" allowBlank="1" showInputMessage="1" showErrorMessage="1" error="リストから選択してください" sqref="N274:O274" xr:uid="{A9F35DC0-B067-4BCF-A1B1-D30C37A1BB5B}">
      <formula1>"○,　"</formula1>
    </dataValidation>
    <dataValidation type="list" imeMode="halfAlpha" allowBlank="1" showInputMessage="1" showErrorMessage="1" error="リストから選択してください" sqref="N275:O275" xr:uid="{AB23FF2A-371A-454F-A11F-294647A334E8}">
      <formula1>"○,　"</formula1>
    </dataValidation>
    <dataValidation type="list" imeMode="halfAlpha" allowBlank="1" showInputMessage="1" showErrorMessage="1" error="リストから選択してください" sqref="N276:O276" xr:uid="{73D1CFB3-A392-45CA-84E9-BD2470A45BB8}">
      <formula1>"○,　"</formula1>
    </dataValidation>
    <dataValidation type="list" imeMode="halfAlpha" allowBlank="1" showInputMessage="1" showErrorMessage="1" error="リストから選択してください" sqref="N277:O277" xr:uid="{B9CA4D05-B3EC-41B2-97C9-AC3B9CAF595C}">
      <formula1>"○,　"</formula1>
    </dataValidation>
    <dataValidation type="list" imeMode="halfAlpha" allowBlank="1" showInputMessage="1" showErrorMessage="1" error="リストから選択してください" sqref="N278:O278" xr:uid="{019E82A4-803D-4460-A87A-D89CED8F6890}">
      <formula1>"○,　"</formula1>
    </dataValidation>
    <dataValidation type="list" imeMode="halfAlpha" allowBlank="1" showInputMessage="1" showErrorMessage="1" error="リストから選択してください" sqref="N279:O279" xr:uid="{50E0F746-1C6C-43B3-B41E-463098E56ED4}">
      <formula1>"○,　"</formula1>
    </dataValidation>
    <dataValidation type="list" imeMode="halfAlpha" allowBlank="1" showInputMessage="1" showErrorMessage="1" error="リストから選択してください" sqref="N280:O280" xr:uid="{0D19BAE1-1932-44A9-9EA2-D1D4014E54E0}">
      <formula1>"○,　"</formula1>
    </dataValidation>
    <dataValidation type="list" imeMode="halfAlpha" allowBlank="1" showInputMessage="1" showErrorMessage="1" error="リストから選択してください" sqref="N281:O281" xr:uid="{6732B2F2-1B71-4C32-AE4E-C36CA5700C08}">
      <formula1>"○,　"</formula1>
    </dataValidation>
    <dataValidation type="list" imeMode="halfAlpha" allowBlank="1" showInputMessage="1" showErrorMessage="1" error="リストから選択してください" sqref="N282:O282" xr:uid="{15567DD6-048C-444F-9108-5F30D3C578A4}">
      <formula1>"○,　"</formula1>
    </dataValidation>
    <dataValidation type="list" imeMode="halfAlpha" allowBlank="1" showInputMessage="1" showErrorMessage="1" error="リストから選択してください" sqref="N283:O283" xr:uid="{26578EBE-CEFF-4F89-88B7-0D62B5A37741}">
      <formula1>"○,　"</formula1>
    </dataValidation>
    <dataValidation type="list" imeMode="halfAlpha" allowBlank="1" showInputMessage="1" showErrorMessage="1" error="リストから選択してください" sqref="N284:O284" xr:uid="{E41C87CD-AE3E-4F40-8047-A9A6920076C5}">
      <formula1>"○,　"</formula1>
    </dataValidation>
    <dataValidation type="list" imeMode="halfAlpha" allowBlank="1" showInputMessage="1" showErrorMessage="1" error="リストから選択してください" sqref="N285:O285" xr:uid="{0DC05087-C033-492F-ADEC-EF8426E0EE17}">
      <formula1>"○,　"</formula1>
    </dataValidation>
    <dataValidation type="list" imeMode="halfAlpha" allowBlank="1" showInputMessage="1" showErrorMessage="1" error="リストから選択してください" sqref="N286:O286" xr:uid="{86D347F2-89A8-4966-BD73-0C4088F416E3}">
      <formula1>"○,　"</formula1>
    </dataValidation>
    <dataValidation type="list" imeMode="halfAlpha" allowBlank="1" showInputMessage="1" showErrorMessage="1" error="リストから選択してください" sqref="N287:O287" xr:uid="{28F75D66-04A7-48A2-AEB2-B103D28570A2}">
      <formula1>"○,　"</formula1>
    </dataValidation>
    <dataValidation type="list" imeMode="halfAlpha" allowBlank="1" showInputMessage="1" showErrorMessage="1" error="リストから選択してください" sqref="N288:O288" xr:uid="{9D325BED-5D83-4C35-A7E0-3A01A8A38873}">
      <formula1>"○,　"</formula1>
    </dataValidation>
    <dataValidation type="list" imeMode="halfAlpha" allowBlank="1" showInputMessage="1" showErrorMessage="1" error="リストから選択してください" sqref="N289:O289" xr:uid="{C68C947E-F759-4809-88AC-EBCA6F942DAC}">
      <formula1>"○,　"</formula1>
    </dataValidation>
    <dataValidation type="list" imeMode="halfAlpha" allowBlank="1" showInputMessage="1" showErrorMessage="1" error="リストから選択してください" sqref="N290:O290" xr:uid="{3B2BE32E-3410-4047-9A24-885D7E04A772}">
      <formula1>"○,　"</formula1>
    </dataValidation>
    <dataValidation type="list" imeMode="halfAlpha" allowBlank="1" showInputMessage="1" showErrorMessage="1" error="リストから選択してください" sqref="N291:O291" xr:uid="{B59F2C41-249F-46A9-98C5-FBA850FEDAA5}">
      <formula1>"○,　"</formula1>
    </dataValidation>
    <dataValidation type="list" imeMode="halfAlpha" allowBlank="1" showInputMessage="1" showErrorMessage="1" error="リストから選択してください" sqref="N292:O292" xr:uid="{C0A75CBF-EE45-4B39-9E17-9AC1ECA2F047}">
      <formula1>"○,　"</formula1>
    </dataValidation>
    <dataValidation type="list" imeMode="halfAlpha" allowBlank="1" showInputMessage="1" showErrorMessage="1" error="リストから選択してください" sqref="N293:O293" xr:uid="{0F21B9A9-C227-4C7F-9CA6-04E699471CF0}">
      <formula1>"○,　"</formula1>
    </dataValidation>
    <dataValidation type="list" imeMode="halfAlpha" allowBlank="1" showInputMessage="1" showErrorMessage="1" error="リストから選択してください" sqref="N294:O294" xr:uid="{A9F759D1-E543-477F-AC08-92AEABF55EED}">
      <formula1>"○,　"</formula1>
    </dataValidation>
    <dataValidation type="list" imeMode="halfAlpha" allowBlank="1" showInputMessage="1" showErrorMessage="1" error="リストから選択してください" sqref="N295:O295" xr:uid="{83DFF352-25E3-4543-84C1-C5C8FFEB378B}">
      <formula1>"○,　"</formula1>
    </dataValidation>
    <dataValidation type="list" imeMode="halfAlpha" allowBlank="1" showInputMessage="1" showErrorMessage="1" error="リストから選択してください" sqref="N296:O296" xr:uid="{72BE35ED-7A7B-4CC8-BC03-87D87C5E75F1}">
      <formula1>"○,　"</formula1>
    </dataValidation>
    <dataValidation type="list" imeMode="halfAlpha" allowBlank="1" showInputMessage="1" showErrorMessage="1" error="リストから選択してください" sqref="N297:O297" xr:uid="{882A366A-ED06-4794-9761-C4FB31B61A31}">
      <formula1>"○,　"</formula1>
    </dataValidation>
    <dataValidation type="list" imeMode="halfAlpha" allowBlank="1" showInputMessage="1" showErrorMessage="1" error="リストから選択してください" sqref="N298:O298" xr:uid="{9589221A-F7AB-4152-BDCC-2110C834FD07}">
      <formula1>"○,　"</formula1>
    </dataValidation>
    <dataValidation type="list" imeMode="halfAlpha" allowBlank="1" showInputMessage="1" showErrorMessage="1" error="リストから選択してください" sqref="N299:O299" xr:uid="{ED7F9DFD-D69D-4C63-ACD7-5775C9D5DF22}">
      <formula1>"○,　"</formula1>
    </dataValidation>
    <dataValidation type="list" imeMode="halfAlpha" allowBlank="1" showInputMessage="1" showErrorMessage="1" error="リストから選択してください" sqref="N300:O300" xr:uid="{923F60D8-1079-403C-B24D-762DC7572587}">
      <formula1>"○,　"</formula1>
    </dataValidation>
    <dataValidation type="list" imeMode="halfAlpha" allowBlank="1" showInputMessage="1" showErrorMessage="1" error="リストから選択してください" sqref="N301:O301" xr:uid="{AC7C7E45-AF28-450D-8380-9A80A8D2CE0C}">
      <formula1>"○,　"</formula1>
    </dataValidation>
    <dataValidation type="list" imeMode="halfAlpha" allowBlank="1" showInputMessage="1" showErrorMessage="1" error="リストから選択してください" sqref="N302:O302" xr:uid="{304FF533-FCBE-42A9-B288-81C8312AA419}">
      <formula1>"○,　"</formula1>
    </dataValidation>
    <dataValidation type="list" imeMode="halfAlpha" allowBlank="1" showInputMessage="1" showErrorMessage="1" error="リストから選択してください" sqref="N303:O303" xr:uid="{6EC883C4-4ABA-40A4-A3A3-9EA9EFA69F02}">
      <formula1>"○,　"</formula1>
    </dataValidation>
    <dataValidation type="list" imeMode="halfAlpha" allowBlank="1" showInputMessage="1" showErrorMessage="1" error="リストから選択してください" sqref="N304:O304" xr:uid="{6C48EC0A-7BBC-4D62-8C6E-E7A7AD737E38}">
      <formula1>"○,　"</formula1>
    </dataValidation>
    <dataValidation type="list" imeMode="halfAlpha" allowBlank="1" showInputMessage="1" showErrorMessage="1" error="リストから選択してください" sqref="N305:O305" xr:uid="{D657894B-C267-442A-AB70-52B1B9CA77B4}">
      <formula1>"○,　"</formula1>
    </dataValidation>
    <dataValidation type="list" imeMode="halfAlpha" allowBlank="1" showInputMessage="1" showErrorMessage="1" error="リストから選択してください" sqref="N306:O306" xr:uid="{B4F2BF3F-F0DA-4A48-941D-81953DDB21D0}">
      <formula1>"○,　"</formula1>
    </dataValidation>
    <dataValidation type="list" imeMode="halfAlpha" allowBlank="1" showInputMessage="1" showErrorMessage="1" error="リストから選択してください" sqref="N307:O307" xr:uid="{721475FB-1E03-40DE-9479-D14A418AD978}">
      <formula1>"○,　"</formula1>
    </dataValidation>
    <dataValidation type="list" imeMode="halfAlpha" allowBlank="1" showInputMessage="1" showErrorMessage="1" error="リストから選択してください" sqref="N308:O308" xr:uid="{E92D0F90-3069-4016-8DD3-5EFE996B7E75}">
      <formula1>"○,　"</formula1>
    </dataValidation>
    <dataValidation type="list" imeMode="halfAlpha" allowBlank="1" showInputMessage="1" showErrorMessage="1" error="リストから選択してください" sqref="N309:O309" xr:uid="{0ED5CF4C-72AB-4057-91A3-3E5D6DB8EF56}">
      <formula1>"○,　"</formula1>
    </dataValidation>
    <dataValidation type="list" imeMode="halfAlpha" allowBlank="1" showInputMessage="1" showErrorMessage="1" error="リストから選択してください" sqref="N310:O310" xr:uid="{372C270F-C491-4B8A-B80F-417831E4944A}">
      <formula1>"○,　"</formula1>
    </dataValidation>
    <dataValidation type="list" imeMode="halfAlpha" allowBlank="1" showInputMessage="1" showErrorMessage="1" error="リストから選択してください" sqref="N311:O311" xr:uid="{AE3AD711-1FC9-494F-B25C-3D35858BAEA5}">
      <formula1>"○,　"</formula1>
    </dataValidation>
    <dataValidation type="list" imeMode="halfAlpha" allowBlank="1" showInputMessage="1" showErrorMessage="1" error="リストから選択してください" sqref="N312:O312" xr:uid="{9EB6D050-90AB-4313-B680-A152AAB20180}">
      <formula1>"○,　"</formula1>
    </dataValidation>
    <dataValidation type="list" imeMode="halfAlpha" allowBlank="1" showInputMessage="1" showErrorMessage="1" error="リストから選択してください" sqref="N313:O313" xr:uid="{2FC41449-5359-4FB3-B5F8-86321B2CAF7D}">
      <formula1>"○,　"</formula1>
    </dataValidation>
    <dataValidation type="list" imeMode="halfAlpha" allowBlank="1" showInputMessage="1" showErrorMessage="1" error="リストから選択してください" sqref="N314:O314" xr:uid="{A89D3EFD-150A-46B2-9E31-141763A487B8}">
      <formula1>"○,　"</formula1>
    </dataValidation>
    <dataValidation type="list" imeMode="halfAlpha" allowBlank="1" showInputMessage="1" showErrorMessage="1" error="リストから選択してください" sqref="N315:O315" xr:uid="{695A4674-3E9C-4B17-8794-BF0714B197B0}">
      <formula1>"○,　"</formula1>
    </dataValidation>
    <dataValidation type="list" imeMode="halfAlpha" allowBlank="1" showInputMessage="1" showErrorMessage="1" error="リストから選択してください" sqref="N316:O316" xr:uid="{88185378-629E-4FC6-9FCA-1B14C2C2E4EA}">
      <formula1>"○,　"</formula1>
    </dataValidation>
    <dataValidation type="list" imeMode="halfAlpha" allowBlank="1" showInputMessage="1" showErrorMessage="1" error="リストから選択してください" sqref="N317:O317" xr:uid="{FF705319-7074-4FB5-A8EE-1D2D65EEC10E}">
      <formula1>"○,　"</formula1>
    </dataValidation>
    <dataValidation type="list" imeMode="halfAlpha" allowBlank="1" showInputMessage="1" showErrorMessage="1" error="リストから選択してください" sqref="N318:O318" xr:uid="{4286182F-A25D-488D-B558-4E1E3DA2134C}">
      <formula1>"○,　"</formula1>
    </dataValidation>
    <dataValidation type="list" imeMode="halfAlpha" allowBlank="1" showInputMessage="1" showErrorMessage="1" error="リストから選択してください" sqref="N319:O319" xr:uid="{BBA2D699-B947-4723-815F-7BB2A3488048}">
      <formula1>"○,　"</formula1>
    </dataValidation>
    <dataValidation type="list" imeMode="halfAlpha" allowBlank="1" showInputMessage="1" showErrorMessage="1" error="リストから選択してください" sqref="N320:O320" xr:uid="{D8FB82A4-1DF8-445F-B9CD-5EEE14A92BB5}">
      <formula1>"○,　"</formula1>
    </dataValidation>
    <dataValidation type="list" imeMode="halfAlpha" allowBlank="1" showInputMessage="1" showErrorMessage="1" error="リストから選択してください" sqref="N321:O321" xr:uid="{A282F578-5CB3-4B64-AE32-4A0CAFA97CEC}">
      <formula1>"○,　"</formula1>
    </dataValidation>
    <dataValidation type="list" imeMode="halfAlpha" allowBlank="1" showInputMessage="1" showErrorMessage="1" error="リストから選択してください" sqref="N322:O322" xr:uid="{94A609CD-3554-4E85-B992-96B9BD7E0F95}">
      <formula1>"○,　"</formula1>
    </dataValidation>
    <dataValidation type="list" imeMode="halfAlpha" allowBlank="1" showInputMessage="1" showErrorMessage="1" error="リストから選択してください" sqref="N323:O323" xr:uid="{B43D591F-9A75-4681-B1ED-0C87A3F57DDB}">
      <formula1>"○,　"</formula1>
    </dataValidation>
    <dataValidation type="list" imeMode="halfAlpha" allowBlank="1" showInputMessage="1" showErrorMessage="1" error="リストから選択してください" sqref="N324:O324" xr:uid="{2B33ADF6-5D5A-4641-8533-E291C2B18DAE}">
      <formula1>"○,　"</formula1>
    </dataValidation>
    <dataValidation type="list" imeMode="halfAlpha" allowBlank="1" showInputMessage="1" showErrorMessage="1" error="リストから選択してください" sqref="N325:O325" xr:uid="{63F28F45-7C00-4C65-B304-56157108A3A7}">
      <formula1>"○,　"</formula1>
    </dataValidation>
    <dataValidation type="list" imeMode="halfAlpha" allowBlank="1" showInputMessage="1" showErrorMessage="1" error="リストから選択してください" sqref="N326:O326" xr:uid="{601E7164-D030-4810-86F7-5AA297B63AA1}">
      <formula1>"○,　"</formula1>
    </dataValidation>
    <dataValidation type="list" imeMode="halfAlpha" allowBlank="1" showInputMessage="1" showErrorMessage="1" error="リストから選択してください" sqref="N327:O327" xr:uid="{202B8F7F-53DD-4582-B4A8-9D47B3AC7BDB}">
      <formula1>"○,　"</formula1>
    </dataValidation>
    <dataValidation type="list" imeMode="halfAlpha" allowBlank="1" showInputMessage="1" showErrorMessage="1" error="リストから選択してください" sqref="N328:O328" xr:uid="{1417645E-78B1-4E73-A455-3E8FBBA1DB3D}">
      <formula1>"○,　"</formula1>
    </dataValidation>
    <dataValidation type="list" imeMode="halfAlpha" allowBlank="1" showInputMessage="1" showErrorMessage="1" error="リストから選択してください" sqref="N329:O329" xr:uid="{2EEC1B4F-1812-4806-89D7-EE599B13519A}">
      <formula1>"○,　"</formula1>
    </dataValidation>
    <dataValidation type="list" imeMode="halfAlpha" allowBlank="1" showInputMessage="1" showErrorMessage="1" error="リストから選択してください" sqref="N330:O330" xr:uid="{F8518E07-DB28-4D2E-9FBA-041E75135774}">
      <formula1>"○,　"</formula1>
    </dataValidation>
    <dataValidation type="list" imeMode="halfAlpha" allowBlank="1" showInputMessage="1" showErrorMessage="1" error="リストから選択してください" sqref="N331:O331" xr:uid="{E0A8739C-FB10-422B-86CE-93FF51E34B74}">
      <formula1>"○,　"</formula1>
    </dataValidation>
    <dataValidation type="list" imeMode="halfAlpha" allowBlank="1" showInputMessage="1" showErrorMessage="1" error="リストから選択してください" sqref="N332:O332" xr:uid="{243AFA04-EAA0-427E-8E61-43EB730B7E6F}">
      <formula1>"○,　"</formula1>
    </dataValidation>
    <dataValidation type="list" imeMode="halfAlpha" allowBlank="1" showInputMessage="1" showErrorMessage="1" error="リストから選択してください" sqref="N333:O333" xr:uid="{D5F467FA-CEE9-46CC-B1D1-1260A5A6DA1A}">
      <formula1>"○,　"</formula1>
    </dataValidation>
    <dataValidation type="list" imeMode="halfAlpha" allowBlank="1" showInputMessage="1" showErrorMessage="1" error="リストから選択してください" sqref="N334:O334" xr:uid="{611444D7-8E35-4E34-849C-5E2FD8E0F2AE}">
      <formula1>"○,　"</formula1>
    </dataValidation>
    <dataValidation type="list" imeMode="halfAlpha" allowBlank="1" showInputMessage="1" showErrorMessage="1" error="リストから選択してください" sqref="N335:O335" xr:uid="{6E145665-B9AE-4264-8A53-3C223CA57206}">
      <formula1>"○,　"</formula1>
    </dataValidation>
    <dataValidation type="list" imeMode="halfAlpha" allowBlank="1" showInputMessage="1" showErrorMessage="1" error="リストから選択してください" sqref="N336:O336" xr:uid="{6519523B-130A-4268-ACFB-7091E8BE3777}">
      <formula1>"○,　"</formula1>
    </dataValidation>
    <dataValidation type="list" imeMode="halfAlpha" allowBlank="1" showInputMessage="1" showErrorMessage="1" error="リストから選択してください" sqref="N337:O337" xr:uid="{53C5DB17-2C83-4794-9400-1339EAA868F7}">
      <formula1>"○,　"</formula1>
    </dataValidation>
    <dataValidation type="list" imeMode="halfAlpha" allowBlank="1" showInputMessage="1" showErrorMessage="1" error="リストから選択してください" sqref="N338:O338" xr:uid="{896062B4-C163-4515-9DD2-C311A8080338}">
      <formula1>"○,　"</formula1>
    </dataValidation>
    <dataValidation type="list" imeMode="halfAlpha" allowBlank="1" showInputMessage="1" showErrorMessage="1" error="リストから選択してください" sqref="N339:O339" xr:uid="{10567FDE-6626-4BFD-A126-A06E41BE3608}">
      <formula1>"○,　"</formula1>
    </dataValidation>
    <dataValidation type="list" imeMode="halfAlpha" allowBlank="1" showInputMessage="1" showErrorMessage="1" error="リストから選択してください" sqref="N340:O340" xr:uid="{03385488-9531-4BC3-98D9-8E85A7F101FF}">
      <formula1>"○,　"</formula1>
    </dataValidation>
    <dataValidation type="list" imeMode="halfAlpha" allowBlank="1" showInputMessage="1" showErrorMessage="1" error="リストから選択してください" sqref="N341:O341" xr:uid="{7A2623D3-7FBC-4157-BCBB-420A7F3BE670}">
      <formula1>"○,　"</formula1>
    </dataValidation>
    <dataValidation type="list" imeMode="halfAlpha" allowBlank="1" showInputMessage="1" showErrorMessage="1" error="リストから選択してください" sqref="N342:O342" xr:uid="{08B0BDA6-B5D4-4438-BFA2-3E1E3845683A}">
      <formula1>"○,　"</formula1>
    </dataValidation>
    <dataValidation type="list" imeMode="halfAlpha" allowBlank="1" showInputMessage="1" showErrorMessage="1" error="リストから選択してください" sqref="N343:O343" xr:uid="{31570828-98B5-4896-A753-DEE73CFB1C4E}">
      <formula1>"○,　"</formula1>
    </dataValidation>
    <dataValidation type="list" imeMode="halfAlpha" allowBlank="1" showInputMessage="1" showErrorMessage="1" error="リストから選択してください" sqref="N344:O344" xr:uid="{9FC332E6-4F8E-43E3-89CB-87CA48203B53}">
      <formula1>"○,　"</formula1>
    </dataValidation>
    <dataValidation type="list" imeMode="halfAlpha" allowBlank="1" showInputMessage="1" showErrorMessage="1" error="リストから選択してください" sqref="N345:O345" xr:uid="{F69BEA9D-90A0-4D4E-BC93-76944331FE28}">
      <formula1>"○,　"</formula1>
    </dataValidation>
    <dataValidation type="list" imeMode="halfAlpha" allowBlank="1" showInputMessage="1" showErrorMessage="1" error="リストから選択してください" sqref="N346:O346" xr:uid="{FFEB9399-6E44-4E19-9ADA-644FF0D155E4}">
      <formula1>"○,　"</formula1>
    </dataValidation>
    <dataValidation type="list" imeMode="halfAlpha" allowBlank="1" showInputMessage="1" showErrorMessage="1" error="リストから選択してください" sqref="N347:O347" xr:uid="{0D70358C-7A5F-4293-85A8-F496E68C794F}">
      <formula1>"○,　"</formula1>
    </dataValidation>
    <dataValidation type="list" imeMode="halfAlpha" allowBlank="1" showInputMessage="1" showErrorMessage="1" error="リストから選択してください" sqref="N348:O348" xr:uid="{F700C3C3-9DAD-42D3-8E8B-DF9CA0FCBC23}">
      <formula1>"○,　"</formula1>
    </dataValidation>
    <dataValidation type="list" imeMode="halfAlpha" allowBlank="1" showInputMessage="1" showErrorMessage="1" error="リストから選択してください" sqref="N349:O349" xr:uid="{41759381-0C19-4BF5-BE46-4FF6D4E8BFD6}">
      <formula1>"○,　"</formula1>
    </dataValidation>
    <dataValidation type="list" imeMode="halfAlpha" allowBlank="1" showInputMessage="1" showErrorMessage="1" error="リストから選択してください" sqref="N350:O350" xr:uid="{6712B9CB-D4CC-4D4F-A830-BA1BC4845580}">
      <formula1>"○,　"</formula1>
    </dataValidation>
    <dataValidation type="list" imeMode="halfAlpha" allowBlank="1" showInputMessage="1" showErrorMessage="1" error="リストから選択してください" sqref="N351:O351" xr:uid="{7E8AE416-41AE-49AC-BD94-3E1728FB13FA}">
      <formula1>"○,　"</formula1>
    </dataValidation>
    <dataValidation type="list" imeMode="halfAlpha" allowBlank="1" showInputMessage="1" showErrorMessage="1" error="リストから選択してください" sqref="N352:O352" xr:uid="{1B8CF227-CE0B-4E11-8368-7526BAA0A016}">
      <formula1>"○,　"</formula1>
    </dataValidation>
    <dataValidation type="list" imeMode="halfAlpha" allowBlank="1" showInputMessage="1" showErrorMessage="1" error="リストから選択してください" sqref="N353:O353" xr:uid="{FBBD88B9-2488-4B17-8668-66E35AFAFD9E}">
      <formula1>"○,　"</formula1>
    </dataValidation>
    <dataValidation type="list" imeMode="halfAlpha" allowBlank="1" showInputMessage="1" showErrorMessage="1" error="リストから選択してください" sqref="N354:O354" xr:uid="{4928F922-1ED3-4C48-A958-8BE42F5C7DE7}">
      <formula1>"○,　"</formula1>
    </dataValidation>
    <dataValidation type="list" imeMode="halfAlpha" allowBlank="1" showInputMessage="1" showErrorMessage="1" error="リストから選択してください" sqref="N355:O355" xr:uid="{6470E1B6-7384-484E-B99C-4FD1151FB5CA}">
      <formula1>"○,　"</formula1>
    </dataValidation>
    <dataValidation type="list" imeMode="halfAlpha" allowBlank="1" showInputMessage="1" showErrorMessage="1" error="リストから選択してください" sqref="N356:O356" xr:uid="{BB456C75-128A-4859-8B66-170A68257EF2}">
      <formula1>"○,　"</formula1>
    </dataValidation>
    <dataValidation type="list" imeMode="halfAlpha" allowBlank="1" showInputMessage="1" showErrorMessage="1" error="リストから選択してください" sqref="N357:O357" xr:uid="{66358E12-E874-4755-81A8-4F58BA294CD9}">
      <formula1>"○,　"</formula1>
    </dataValidation>
    <dataValidation type="list" imeMode="halfAlpha" allowBlank="1" showInputMessage="1" showErrorMessage="1" error="リストから選択してください" sqref="N358:O358" xr:uid="{E9D84F30-9226-4B38-AB6F-0BCA34EAC56F}">
      <formula1>"○,　"</formula1>
    </dataValidation>
    <dataValidation type="list" imeMode="halfAlpha" allowBlank="1" showInputMessage="1" showErrorMessage="1" error="リストから選択してください" sqref="N359:O359" xr:uid="{28E0C709-201B-403C-ADE4-85F23C62565C}">
      <formula1>"○,　"</formula1>
    </dataValidation>
    <dataValidation type="list" imeMode="halfAlpha" allowBlank="1" showInputMessage="1" showErrorMessage="1" error="リストから選択してください" sqref="N360:O360" xr:uid="{34D5B5EC-7C2A-4283-90A4-8059A6CF4620}">
      <formula1>"○,　"</formula1>
    </dataValidation>
    <dataValidation type="list" imeMode="halfAlpha" allowBlank="1" showInputMessage="1" showErrorMessage="1" error="リストから選択してください" sqref="N361:O361" xr:uid="{72556886-E506-471F-A411-95B8E019FCE9}">
      <formula1>"○,　"</formula1>
    </dataValidation>
    <dataValidation type="list" imeMode="halfAlpha" allowBlank="1" showInputMessage="1" showErrorMessage="1" error="リストから選択してください" sqref="N362:O362" xr:uid="{7D7FA562-D064-40F9-9154-E174552EC51A}">
      <formula1>"○,　"</formula1>
    </dataValidation>
    <dataValidation type="list" imeMode="halfAlpha" allowBlank="1" showInputMessage="1" showErrorMessage="1" error="リストから選択してください" sqref="N363:O363" xr:uid="{7BC074AC-EC5C-4B76-8010-74A82C9AC395}">
      <formula1>"○,　"</formula1>
    </dataValidation>
    <dataValidation type="list" imeMode="halfAlpha" allowBlank="1" showInputMessage="1" showErrorMessage="1" error="リストから選択してください" sqref="N364:O364" xr:uid="{460C8989-2068-4D1F-9A3C-05AB1E45DED9}">
      <formula1>"○,　"</formula1>
    </dataValidation>
    <dataValidation type="list" imeMode="halfAlpha" allowBlank="1" showInputMessage="1" showErrorMessage="1" error="リストから選択してください" sqref="N365:O365" xr:uid="{ECF4B81F-47BB-4737-A107-B612F6EA252A}">
      <formula1>"○,　"</formula1>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83"/>
  </cols>
  <sheetData>
    <row r="1" spans="1:1" x14ac:dyDescent="0.15">
      <c r="A1" s="8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83" t="str">
        <f>"@神奈川県@和歌山県@鹿児島県@"</f>
        <v>@神奈川県@和歌山県@鹿児島県@</v>
      </c>
    </row>
    <row r="3" spans="1:1" x14ac:dyDescent="0.15">
      <c r="A3" s="83" t="s">
        <v>75</v>
      </c>
    </row>
    <row r="4" spans="1:1" x14ac:dyDescent="0.15">
      <c r="A4" s="83" t="s">
        <v>76</v>
      </c>
    </row>
  </sheetData>
  <sheetProtection algorithmName="SHA-512" hashValue="OWmNvXF6e2w+ESeL1HbC58LzjIJTcXoKfDPwchTSpIUqoNVN/N8X0ZoHOIGDGk2WIznJrLLD5wqOEOh6lClu1w==" saltValue="hzKo8rHBK3iSgWGgz8tHP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2024-11-06T07:07:07Z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